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030" tabRatio="601" activeTab="0"/>
  </bookViews>
  <sheets>
    <sheet name="загальний" sheetId="1" r:id="rId1"/>
    <sheet name="спеціальний" sheetId="2" r:id="rId2"/>
  </sheets>
  <definedNames>
    <definedName name="DATABASE" localSheetId="0">'загальний'!$A$9:$A$21</definedName>
    <definedName name="DATABASE" localSheetId="1">'спеціальний'!$A$10:$A$16</definedName>
    <definedName name="_xlnm.Print_Titles" localSheetId="0">'загальний'!$5:$8</definedName>
    <definedName name="_xlnm.Print_Titles" localSheetId="1">'спеціальний'!$5:$8</definedName>
    <definedName name="_xlnm.Print_Area" localSheetId="0">'загальний'!$A$1:$E$42</definedName>
    <definedName name="_xlnm.Print_Area" localSheetId="1">'спеціальний'!$A$1:$E$25</definedName>
  </definedNames>
  <calcPr fullCalcOnLoad="1"/>
</workbook>
</file>

<file path=xl/sharedStrings.xml><?xml version="1.0" encoding="utf-8"?>
<sst xmlns="http://schemas.openxmlformats.org/spreadsheetml/2006/main" count="68" uniqueCount="56">
  <si>
    <t>обласного бюджету Рівненської області</t>
  </si>
  <si>
    <t>Доходи</t>
  </si>
  <si>
    <t>РАЗОМ ВЛАСНІ ДОХОДИ</t>
  </si>
  <si>
    <t>ВСЬОГО ДОХОДІВ</t>
  </si>
  <si>
    <t>РАЗОМ  ДОХОДІВ</t>
  </si>
  <si>
    <t>Субвенції з державного бюджету місцевим бюджетам - разом</t>
  </si>
  <si>
    <t>у тому числі:</t>
  </si>
  <si>
    <t>Власні надходження бюджетних установ</t>
  </si>
  <si>
    <t>Адміністративні збори та платежі, доходи від некомерційної господарської діяльності </t>
  </si>
  <si>
    <t>Базова дотація</t>
  </si>
  <si>
    <t>Освітня субвенція з державного бюджету місцевим бюджетам</t>
  </si>
  <si>
    <t xml:space="preserve">Аналіз виконання доходів загального фонду </t>
  </si>
  <si>
    <t xml:space="preserve">Податок на прибуток підприємств </t>
  </si>
  <si>
    <t>Податок та збір на доходи фізичних осіб</t>
  </si>
  <si>
    <t xml:space="preserve">Аналіз виконання доходів спеціального фонду </t>
  </si>
  <si>
    <t>Екологічний податок 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</si>
  <si>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</si>
  <si>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</si>
  <si>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</si>
  <si>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 xml:space="preserve">Рентна плата за спеціальне використання води </t>
  </si>
  <si>
    <t xml:space="preserve">Інші неподаткові надходження </t>
  </si>
  <si>
    <t>Додаткова дотація з ДБ місцевим бюджетам на здійснення переданих з державного бюджету видатків з утримання закладів освіти і охорони здоров'я</t>
  </si>
  <si>
    <t>Субвенції з державного бюджету місцевим бюджетам - всього</t>
  </si>
  <si>
    <t>Субвенції з місцевих бюджетів іншим місцевим бюджетам - всього</t>
  </si>
  <si>
    <t>Інші субвенції з місцевого бюджету</t>
  </si>
  <si>
    <t>РАЗОМ ДОХОДИ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</si>
  <si>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</si>
  <si>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Субвенції з місцевих бюджетів іншим місцевим бюджетам - разом</t>
  </si>
  <si>
    <t>Кошти від відчуження майна, що належить Автономній Республіці Крим та майна, що перебуває в комунальній власності  </t>
  </si>
  <si>
    <t>Рентна плата за користування надрами загальнодержавного значення</t>
  </si>
  <si>
    <t>тис. грн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</si>
  <si>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</si>
  <si>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води для потреб гідроенергетики</t>
  </si>
  <si>
    <t>Надходження рентної плати за спеціальне використання води від підприємств житлово-комунального господарства</t>
  </si>
  <si>
    <t>Доходи від власності та підприємницької діяльності</t>
  </si>
  <si>
    <t>Доходи від операцій з капіталом</t>
  </si>
  <si>
    <t>Субвеція на здійснення підтримки окремих закладів та заходів у системі охорони здоров'я</t>
  </si>
  <si>
    <t xml:space="preserve">Субвенція на надання державної підтримки особам з особливими освітніми потребами 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</si>
  <si>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 бюджетного періоду</t>
  </si>
  <si>
    <t>Затверджено на 2023 рік з урахуванням змін</t>
  </si>
  <si>
    <t>Додаткова дотація з ДБ місцевим бюджетам на компенсацію  комунальним закладам, державним закладам освіти, що передані на фінансування з місцевих бюджетів та закладам спільної власності територіальних громад області та району, що перебувають в управлінні обласних та районних рад</t>
  </si>
  <si>
    <t xml:space="preserve">Субвенція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</t>
  </si>
  <si>
    <t>Субвеція на придбання шкільних автобусів</t>
  </si>
  <si>
    <t>Субвенція на облаштування безпечних умов у закладах загальної середньої освіти</t>
  </si>
  <si>
    <t>Субвенція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</si>
  <si>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на виплату грошової компенсації за належні для отримання жилі приміщення для сімей осіб, визначених пунктами 2 - 5 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</si>
  <si>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на виконання окремих заходів з реалізації соціального проекту "Активні парки - локації здорової України"</t>
  </si>
  <si>
    <t xml:space="preserve">Субвенція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1 п.1 ст.10 Закону </t>
  </si>
  <si>
    <t>Податок з власників транспортних засобів та інших самохідних машин і механізмів</t>
  </si>
  <si>
    <t>Субвенція з державного бюджету місцевим бюджетам на реалізацію проектів (об'єктів, заходів), спрямованих на ліквідацію наслідків збройної агресії</t>
  </si>
  <si>
    <t>Субвенція з державного бюджету місцевим бюджетам на проектування, відновлення, будівництво, модернізацію, облаштування, ремонт об`єктів будівництва громадського призначення, соціальної сфери, культурної спадщини, житлово-комунального господарства, інших об`єктів, що мають вплив на життєдіяльність населення</t>
  </si>
  <si>
    <t>Субвенція з місцевого бюджету на здійснення природоохоронних заходів</t>
  </si>
  <si>
    <t>за 2023 рік</t>
  </si>
  <si>
    <t>Відсоток виконання до плану на рік (%)</t>
  </si>
  <si>
    <t>Відхилення до плану на рік                  (тис. грн)</t>
  </si>
  <si>
    <t xml:space="preserve">Виконано за 2023 рік 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</si>
</sst>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к.&quot;;\-#,##0\ &quot;к.&quot;"/>
    <numFmt numFmtId="191" formatCode="#,##0\ &quot;к.&quot;;[Red]\-#,##0\ &quot;к.&quot;"/>
    <numFmt numFmtId="192" formatCode="#,##0.00\ &quot;к.&quot;;\-#,##0.00\ &quot;к.&quot;"/>
    <numFmt numFmtId="193" formatCode="#,##0.00\ &quot;к.&quot;;[Red]\-#,##0.00\ &quot;к.&quot;"/>
    <numFmt numFmtId="194" formatCode="_-* #,##0\ &quot;к.&quot;_-;\-* #,##0\ &quot;к.&quot;_-;_-* &quot;-&quot;\ &quot;к.&quot;_-;_-@_-"/>
    <numFmt numFmtId="195" formatCode="_-* #,##0\ _к_._-;\-* #,##0\ _к_._-;_-* &quot;-&quot;\ _к_._-;_-@_-"/>
    <numFmt numFmtId="196" formatCode="_-* #,##0.00\ &quot;к.&quot;_-;\-* #,##0.00\ &quot;к.&quot;_-;_-* &quot;-&quot;??\ &quot;к.&quot;_-;_-@_-"/>
    <numFmt numFmtId="197" formatCode="_-* #,##0.00\ _к_._-;\-* #,##0.00\ _к_._-;_-* &quot;-&quot;??\ _к_._-;_-@_-"/>
    <numFmt numFmtId="198" formatCode="0.0"/>
    <numFmt numFmtId="199" formatCode="0.0000"/>
    <numFmt numFmtId="200" formatCode="0.000"/>
    <numFmt numFmtId="201" formatCode="0.00000"/>
    <numFmt numFmtId="202" formatCode="0.000000"/>
    <numFmt numFmtId="203" formatCode="#,##0.0"/>
    <numFmt numFmtId="204" formatCode="#,##0.000"/>
    <numFmt numFmtId="205" formatCode="#,##0.0000"/>
    <numFmt numFmtId="206" formatCode="#,##0.00000"/>
    <numFmt numFmtId="207" formatCode="_-* #,##0.000\ _г_р_н_._-;\-* #,##0.000\ _г_р_н_._-;_-* &quot;-&quot;??\ _г_р_н_._-;_-@_-"/>
    <numFmt numFmtId="208" formatCode="_-* #,##0.0000\ _г_р_н_._-;\-* #,##0.0000\ _г_р_н_._-;_-* &quot;-&quot;??\ _г_р_н_._-;_-@_-"/>
    <numFmt numFmtId="209" formatCode="0.0000000"/>
    <numFmt numFmtId="210" formatCode="#,##0.000000"/>
    <numFmt numFmtId="211" formatCode="0.00000000"/>
    <numFmt numFmtId="212" formatCode="0.000000000"/>
    <numFmt numFmtId="213" formatCode="0.0000000000"/>
    <numFmt numFmtId="214" formatCode="0.00000000000"/>
    <numFmt numFmtId="215" formatCode="#,##0.0000000"/>
    <numFmt numFmtId="216" formatCode="#,##0.00000000"/>
    <numFmt numFmtId="217" formatCode="#,##0.000000000"/>
    <numFmt numFmtId="218" formatCode="#,##0.000000000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</numFmts>
  <fonts count="6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i/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7"/>
      <name val="Arial Cyr"/>
      <family val="2"/>
    </font>
    <font>
      <b/>
      <i/>
      <sz val="13"/>
      <name val="Arial Cyr"/>
      <family val="2"/>
    </font>
    <font>
      <b/>
      <sz val="13"/>
      <color indexed="8"/>
      <name val="Arial TUR"/>
      <family val="2"/>
    </font>
    <font>
      <sz val="13"/>
      <color indexed="8"/>
      <name val="Arial TUR"/>
      <family val="2"/>
    </font>
    <font>
      <sz val="15"/>
      <name val="Arial Cyr"/>
      <family val="2"/>
    </font>
    <font>
      <b/>
      <i/>
      <sz val="14"/>
      <name val="Arial Cyr"/>
      <family val="2"/>
    </font>
    <font>
      <b/>
      <sz val="19"/>
      <name val="Arial Cyr"/>
      <family val="2"/>
    </font>
    <font>
      <i/>
      <sz val="11"/>
      <name val="Arial Cyr"/>
      <family val="0"/>
    </font>
    <font>
      <b/>
      <sz val="15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color indexed="8"/>
      <name val="Arial TU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2"/>
    </font>
    <font>
      <sz val="14"/>
      <color indexed="9"/>
      <name val="Arial Cyr"/>
      <family val="2"/>
    </font>
    <font>
      <sz val="15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2"/>
    </font>
    <font>
      <sz val="14"/>
      <color theme="0"/>
      <name val="Arial Cyr"/>
      <family val="2"/>
    </font>
    <font>
      <sz val="15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6" fillId="0" borderId="0">
      <alignment/>
      <protection/>
    </xf>
    <xf numFmtId="0" fontId="8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4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198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6" fillId="33" borderId="12" xfId="0" applyFont="1" applyFill="1" applyBorder="1" applyAlignment="1">
      <alignment horizontal="center" vertical="center" wrapText="1"/>
    </xf>
    <xf numFmtId="1" fontId="10" fillId="0" borderId="13" xfId="0" applyNumberFormat="1" applyFont="1" applyBorder="1" applyAlignment="1">
      <alignment wrapText="1"/>
    </xf>
    <xf numFmtId="1" fontId="10" fillId="0" borderId="14" xfId="0" applyNumberFormat="1" applyFont="1" applyBorder="1" applyAlignment="1">
      <alignment wrapText="1"/>
    </xf>
    <xf numFmtId="1" fontId="15" fillId="0" borderId="10" xfId="0" applyNumberFormat="1" applyFont="1" applyBorder="1" applyAlignment="1">
      <alignment horizontal="center" wrapText="1"/>
    </xf>
    <xf numFmtId="0" fontId="16" fillId="0" borderId="0" xfId="0" applyFont="1" applyAlignment="1">
      <alignment horizontal="centerContinuous"/>
    </xf>
    <xf numFmtId="1" fontId="10" fillId="0" borderId="15" xfId="0" applyNumberFormat="1" applyFont="1" applyBorder="1" applyAlignment="1">
      <alignment wrapText="1"/>
    </xf>
    <xf numFmtId="49" fontId="17" fillId="33" borderId="10" xfId="0" applyNumberFormat="1" applyFont="1" applyFill="1" applyBorder="1" applyAlignment="1" applyProtection="1">
      <alignment vertical="top" wrapText="1"/>
      <protection locked="0"/>
    </xf>
    <xf numFmtId="203" fontId="19" fillId="0" borderId="16" xfId="0" applyNumberFormat="1" applyFont="1" applyBorder="1" applyAlignment="1">
      <alignment/>
    </xf>
    <xf numFmtId="203" fontId="19" fillId="0" borderId="17" xfId="0" applyNumberFormat="1" applyFont="1" applyBorder="1" applyAlignment="1">
      <alignment/>
    </xf>
    <xf numFmtId="203" fontId="19" fillId="0" borderId="18" xfId="0" applyNumberFormat="1" applyFont="1" applyBorder="1" applyAlignment="1">
      <alignment/>
    </xf>
    <xf numFmtId="203" fontId="12" fillId="0" borderId="11" xfId="0" applyNumberFormat="1" applyFont="1" applyBorder="1" applyAlignment="1">
      <alignment/>
    </xf>
    <xf numFmtId="203" fontId="0" fillId="0" borderId="0" xfId="0" applyNumberFormat="1" applyAlignment="1">
      <alignment/>
    </xf>
    <xf numFmtId="1" fontId="14" fillId="0" borderId="14" xfId="0" applyNumberFormat="1" applyFont="1" applyBorder="1" applyAlignment="1">
      <alignment wrapText="1"/>
    </xf>
    <xf numFmtId="49" fontId="18" fillId="33" borderId="15" xfId="0" applyNumberFormat="1" applyFont="1" applyFill="1" applyBorder="1" applyAlignment="1" applyProtection="1">
      <alignment vertical="top" wrapText="1"/>
      <protection locked="0"/>
    </xf>
    <xf numFmtId="1" fontId="22" fillId="0" borderId="0" xfId="0" applyNumberFormat="1" applyFont="1" applyAlignment="1">
      <alignment/>
    </xf>
    <xf numFmtId="1" fontId="14" fillId="0" borderId="13" xfId="0" applyNumberFormat="1" applyFont="1" applyBorder="1" applyAlignment="1">
      <alignment wrapText="1"/>
    </xf>
    <xf numFmtId="203" fontId="0" fillId="0" borderId="0" xfId="0" applyNumberFormat="1" applyAlignment="1">
      <alignment horizontal="centerContinuous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203" fontId="13" fillId="0" borderId="19" xfId="0" applyNumberFormat="1" applyFont="1" applyBorder="1" applyAlignment="1">
      <alignment/>
    </xf>
    <xf numFmtId="203" fontId="13" fillId="0" borderId="17" xfId="0" applyNumberFormat="1" applyFont="1" applyBorder="1" applyAlignment="1">
      <alignment/>
    </xf>
    <xf numFmtId="203" fontId="13" fillId="0" borderId="20" xfId="0" applyNumberFormat="1" applyFont="1" applyBorder="1" applyAlignment="1">
      <alignment/>
    </xf>
    <xf numFmtId="203" fontId="13" fillId="0" borderId="21" xfId="0" applyNumberFormat="1" applyFont="1" applyBorder="1" applyAlignment="1">
      <alignment/>
    </xf>
    <xf numFmtId="203" fontId="13" fillId="0" borderId="18" xfId="0" applyNumberFormat="1" applyFont="1" applyBorder="1" applyAlignment="1">
      <alignment/>
    </xf>
    <xf numFmtId="203" fontId="13" fillId="0" borderId="22" xfId="0" applyNumberFormat="1" applyFont="1" applyBorder="1" applyAlignment="1">
      <alignment/>
    </xf>
    <xf numFmtId="1" fontId="12" fillId="0" borderId="10" xfId="0" applyNumberFormat="1" applyFont="1" applyBorder="1" applyAlignment="1">
      <alignment horizontal="center" wrapText="1"/>
    </xf>
    <xf numFmtId="1" fontId="20" fillId="0" borderId="15" xfId="0" applyNumberFormat="1" applyFont="1" applyBorder="1" applyAlignment="1">
      <alignment horizontal="left" wrapText="1"/>
    </xf>
    <xf numFmtId="1" fontId="15" fillId="0" borderId="10" xfId="0" applyNumberFormat="1" applyFont="1" applyBorder="1" applyAlignment="1">
      <alignment horizontal="center" wrapText="1"/>
    </xf>
    <xf numFmtId="1" fontId="13" fillId="0" borderId="0" xfId="0" applyNumberFormat="1" applyFont="1" applyAlignment="1">
      <alignment horizontal="center" wrapText="1"/>
    </xf>
    <xf numFmtId="203" fontId="13" fillId="0" borderId="0" xfId="0" applyNumberFormat="1" applyFont="1" applyBorder="1" applyAlignment="1">
      <alignment/>
    </xf>
    <xf numFmtId="203" fontId="13" fillId="0" borderId="0" xfId="0" applyNumberFormat="1" applyFont="1" applyAlignment="1">
      <alignment/>
    </xf>
    <xf numFmtId="215" fontId="0" fillId="0" borderId="0" xfId="0" applyNumberFormat="1" applyAlignment="1">
      <alignment/>
    </xf>
    <xf numFmtId="216" fontId="0" fillId="0" borderId="0" xfId="0" applyNumberFormat="1" applyAlignment="1">
      <alignment/>
    </xf>
    <xf numFmtId="1" fontId="14" fillId="0" borderId="14" xfId="0" applyNumberFormat="1" applyFont="1" applyBorder="1" applyAlignment="1">
      <alignment vertical="top" wrapText="1"/>
    </xf>
    <xf numFmtId="203" fontId="11" fillId="0" borderId="17" xfId="0" applyNumberFormat="1" applyFont="1" applyBorder="1" applyAlignment="1">
      <alignment/>
    </xf>
    <xf numFmtId="203" fontId="11" fillId="0" borderId="20" xfId="0" applyNumberFormat="1" applyFont="1" applyBorder="1" applyAlignment="1">
      <alignment/>
    </xf>
    <xf numFmtId="203" fontId="13" fillId="0" borderId="17" xfId="0" applyNumberFormat="1" applyFont="1" applyBorder="1" applyAlignment="1">
      <alignment/>
    </xf>
    <xf numFmtId="203" fontId="13" fillId="0" borderId="21" xfId="0" applyNumberFormat="1" applyFont="1" applyBorder="1" applyAlignment="1">
      <alignment/>
    </xf>
    <xf numFmtId="203" fontId="13" fillId="0" borderId="20" xfId="0" applyNumberFormat="1" applyFont="1" applyBorder="1" applyAlignment="1">
      <alignment/>
    </xf>
    <xf numFmtId="1" fontId="14" fillId="0" borderId="13" xfId="0" applyNumberFormat="1" applyFont="1" applyBorder="1" applyAlignment="1">
      <alignment horizontal="left" vertical="top" wrapText="1"/>
    </xf>
    <xf numFmtId="1" fontId="20" fillId="0" borderId="13" xfId="0" applyNumberFormat="1" applyFont="1" applyBorder="1" applyAlignment="1">
      <alignment horizontal="left" wrapText="1"/>
    </xf>
    <xf numFmtId="203" fontId="11" fillId="0" borderId="16" xfId="0" applyNumberFormat="1" applyFont="1" applyBorder="1" applyAlignment="1">
      <alignment/>
    </xf>
    <xf numFmtId="203" fontId="11" fillId="0" borderId="23" xfId="0" applyNumberFormat="1" applyFont="1" applyBorder="1" applyAlignment="1">
      <alignment/>
    </xf>
    <xf numFmtId="203" fontId="13" fillId="0" borderId="24" xfId="0" applyNumberFormat="1" applyFont="1" applyBorder="1" applyAlignment="1">
      <alignment/>
    </xf>
    <xf numFmtId="203" fontId="13" fillId="0" borderId="25" xfId="0" applyNumberFormat="1" applyFont="1" applyBorder="1" applyAlignment="1">
      <alignment/>
    </xf>
    <xf numFmtId="203" fontId="13" fillId="0" borderId="26" xfId="0" applyNumberFormat="1" applyFont="1" applyBorder="1" applyAlignment="1">
      <alignment/>
    </xf>
    <xf numFmtId="203" fontId="23" fillId="0" borderId="11" xfId="0" applyNumberFormat="1" applyFont="1" applyBorder="1" applyAlignment="1">
      <alignment/>
    </xf>
    <xf numFmtId="203" fontId="23" fillId="0" borderId="12" xfId="0" applyNumberFormat="1" applyFont="1" applyBorder="1" applyAlignment="1">
      <alignment/>
    </xf>
    <xf numFmtId="203" fontId="19" fillId="0" borderId="24" xfId="0" applyNumberFormat="1" applyFont="1" applyBorder="1" applyAlignment="1">
      <alignment/>
    </xf>
    <xf numFmtId="1" fontId="10" fillId="0" borderId="27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horizontal="center" wrapText="1"/>
    </xf>
    <xf numFmtId="203" fontId="19" fillId="0" borderId="28" xfId="0" applyNumberFormat="1" applyFont="1" applyBorder="1" applyAlignment="1">
      <alignment/>
    </xf>
    <xf numFmtId="49" fontId="26" fillId="33" borderId="14" xfId="0" applyNumberFormat="1" applyFont="1" applyFill="1" applyBorder="1" applyAlignment="1" applyProtection="1">
      <alignment vertical="top" wrapText="1"/>
      <protection locked="0"/>
    </xf>
    <xf numFmtId="1" fontId="4" fillId="0" borderId="13" xfId="0" applyNumberFormat="1" applyFont="1" applyBorder="1" applyAlignment="1">
      <alignment wrapText="1"/>
    </xf>
    <xf numFmtId="1" fontId="14" fillId="0" borderId="13" xfId="0" applyNumberFormat="1" applyFont="1" applyBorder="1" applyAlignment="1">
      <alignment wrapText="1"/>
    </xf>
    <xf numFmtId="203" fontId="14" fillId="0" borderId="0" xfId="0" applyNumberFormat="1" applyFont="1" applyAlignment="1">
      <alignment/>
    </xf>
    <xf numFmtId="203" fontId="63" fillId="0" borderId="0" xfId="0" applyNumberFormat="1" applyFont="1" applyAlignment="1">
      <alignment/>
    </xf>
    <xf numFmtId="203" fontId="19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203" fontId="64" fillId="0" borderId="24" xfId="0" applyNumberFormat="1" applyFont="1" applyBorder="1" applyAlignment="1">
      <alignment/>
    </xf>
    <xf numFmtId="203" fontId="65" fillId="0" borderId="16" xfId="0" applyNumberFormat="1" applyFont="1" applyBorder="1" applyAlignment="1">
      <alignment/>
    </xf>
    <xf numFmtId="203" fontId="65" fillId="0" borderId="22" xfId="0" applyNumberFormat="1" applyFont="1" applyBorder="1" applyAlignment="1">
      <alignment/>
    </xf>
    <xf numFmtId="203" fontId="65" fillId="0" borderId="17" xfId="0" applyNumberFormat="1" applyFont="1" applyBorder="1" applyAlignment="1">
      <alignment/>
    </xf>
    <xf numFmtId="203" fontId="65" fillId="0" borderId="18" xfId="0" applyNumberFormat="1" applyFont="1" applyBorder="1" applyAlignment="1">
      <alignment/>
    </xf>
    <xf numFmtId="203" fontId="65" fillId="0" borderId="29" xfId="0" applyNumberFormat="1" applyFont="1" applyBorder="1" applyAlignment="1">
      <alignment/>
    </xf>
    <xf numFmtId="203" fontId="65" fillId="0" borderId="30" xfId="0" applyNumberFormat="1" applyFont="1" applyBorder="1" applyAlignment="1">
      <alignment/>
    </xf>
    <xf numFmtId="203" fontId="65" fillId="0" borderId="23" xfId="0" applyNumberFormat="1" applyFont="1" applyBorder="1" applyAlignment="1">
      <alignment/>
    </xf>
    <xf numFmtId="1" fontId="10" fillId="0" borderId="31" xfId="0" applyNumberFormat="1" applyFont="1" applyBorder="1" applyAlignment="1">
      <alignment vertical="top" wrapText="1"/>
    </xf>
    <xf numFmtId="1" fontId="10" fillId="0" borderId="13" xfId="0" applyNumberFormat="1" applyFont="1" applyBorder="1" applyAlignment="1">
      <alignment vertical="top" wrapText="1"/>
    </xf>
    <xf numFmtId="203" fontId="19" fillId="0" borderId="22" xfId="0" applyNumberFormat="1" applyFont="1" applyBorder="1" applyAlignment="1">
      <alignment/>
    </xf>
    <xf numFmtId="203" fontId="12" fillId="0" borderId="12" xfId="0" applyNumberFormat="1" applyFont="1" applyBorder="1" applyAlignment="1">
      <alignment/>
    </xf>
    <xf numFmtId="203" fontId="19" fillId="0" borderId="32" xfId="0" applyNumberFormat="1" applyFont="1" applyBorder="1" applyAlignment="1">
      <alignment/>
    </xf>
    <xf numFmtId="203" fontId="19" fillId="0" borderId="23" xfId="0" applyNumberFormat="1" applyFont="1" applyBorder="1" applyAlignment="1">
      <alignment/>
    </xf>
    <xf numFmtId="203" fontId="19" fillId="0" borderId="33" xfId="0" applyNumberFormat="1" applyFont="1" applyBorder="1" applyAlignment="1">
      <alignment/>
    </xf>
    <xf numFmtId="1" fontId="14" fillId="0" borderId="13" xfId="0" applyNumberFormat="1" applyFont="1" applyBorder="1" applyAlignment="1">
      <alignment vertical="top" wrapText="1"/>
    </xf>
    <xf numFmtId="203" fontId="19" fillId="0" borderId="20" xfId="0" applyNumberFormat="1" applyFont="1" applyBorder="1" applyAlignment="1">
      <alignment/>
    </xf>
    <xf numFmtId="49" fontId="26" fillId="33" borderId="14" xfId="0" applyNumberFormat="1" applyFont="1" applyFill="1" applyBorder="1" applyAlignment="1" applyProtection="1">
      <alignment wrapText="1"/>
      <protection locked="0"/>
    </xf>
    <xf numFmtId="203" fontId="23" fillId="0" borderId="18" xfId="0" applyNumberFormat="1" applyFont="1" applyBorder="1" applyAlignment="1">
      <alignment/>
    </xf>
    <xf numFmtId="203" fontId="23" fillId="0" borderId="17" xfId="0" applyNumberFormat="1" applyFont="1" applyBorder="1" applyAlignment="1">
      <alignment/>
    </xf>
    <xf numFmtId="203" fontId="23" fillId="0" borderId="20" xfId="0" applyNumberFormat="1" applyFont="1" applyBorder="1" applyAlignment="1">
      <alignment/>
    </xf>
    <xf numFmtId="203" fontId="19" fillId="34" borderId="17" xfId="0" applyNumberFormat="1" applyFont="1" applyFill="1" applyBorder="1" applyAlignment="1">
      <alignment/>
    </xf>
    <xf numFmtId="1" fontId="14" fillId="0" borderId="14" xfId="0" applyNumberFormat="1" applyFont="1" applyBorder="1" applyAlignment="1">
      <alignment vertical="top" wrapText="1"/>
    </xf>
    <xf numFmtId="1" fontId="10" fillId="0" borderId="14" xfId="0" applyNumberFormat="1" applyFont="1" applyBorder="1" applyAlignment="1">
      <alignment vertical="top" wrapText="1"/>
    </xf>
    <xf numFmtId="1" fontId="21" fillId="0" borderId="0" xfId="0" applyNumberFormat="1" applyFont="1" applyAlignment="1">
      <alignment horizontal="center"/>
    </xf>
    <xf numFmtId="0" fontId="12" fillId="33" borderId="15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35" xfId="0" applyFont="1" applyFill="1" applyBorder="1" applyAlignment="1">
      <alignment horizontal="center" vertical="center" wrapText="1"/>
    </xf>
    <xf numFmtId="0" fontId="11" fillId="33" borderId="36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view="pageBreakPreview" zoomScale="90" zoomScaleNormal="75" zoomScaleSheetLayoutView="90" workbookViewId="0" topLeftCell="A31">
      <selection activeCell="I17" sqref="I17"/>
    </sheetView>
  </sheetViews>
  <sheetFormatPr defaultColWidth="9.00390625" defaultRowHeight="12.75"/>
  <cols>
    <col min="1" max="1" width="55.00390625" style="1" customWidth="1"/>
    <col min="2" max="2" width="18.625" style="0" customWidth="1"/>
    <col min="3" max="3" width="18.00390625" style="0" customWidth="1"/>
    <col min="4" max="4" width="19.375" style="0" customWidth="1"/>
    <col min="5" max="5" width="21.625" style="0" customWidth="1"/>
    <col min="7" max="7" width="15.00390625" style="0" customWidth="1"/>
    <col min="8" max="9" width="16.375" style="0" customWidth="1"/>
  </cols>
  <sheetData>
    <row r="1" spans="1:5" ht="21.75" customHeight="1">
      <c r="A1" s="93" t="s">
        <v>11</v>
      </c>
      <c r="B1" s="93"/>
      <c r="C1" s="93"/>
      <c r="D1" s="93"/>
      <c r="E1" s="93"/>
    </row>
    <row r="2" spans="1:5" ht="21.75" customHeight="1">
      <c r="A2" s="93" t="s">
        <v>0</v>
      </c>
      <c r="B2" s="93"/>
      <c r="C2" s="93"/>
      <c r="D2" s="93"/>
      <c r="E2" s="93"/>
    </row>
    <row r="3" spans="1:5" ht="21.75" customHeight="1">
      <c r="A3" s="93" t="s">
        <v>52</v>
      </c>
      <c r="B3" s="93"/>
      <c r="C3" s="93"/>
      <c r="D3" s="93"/>
      <c r="E3" s="93"/>
    </row>
    <row r="4" spans="1:5" ht="21.75" customHeight="1" thickBot="1">
      <c r="A4" s="20"/>
      <c r="C4" s="5"/>
      <c r="D4" s="10"/>
      <c r="E4" s="67" t="s">
        <v>30</v>
      </c>
    </row>
    <row r="5" spans="1:5" ht="51.75" customHeight="1">
      <c r="A5" s="94" t="s">
        <v>1</v>
      </c>
      <c r="B5" s="97" t="s">
        <v>39</v>
      </c>
      <c r="C5" s="97" t="s">
        <v>55</v>
      </c>
      <c r="D5" s="100" t="s">
        <v>53</v>
      </c>
      <c r="E5" s="103" t="s">
        <v>54</v>
      </c>
    </row>
    <row r="6" spans="1:5" ht="18.75" customHeight="1">
      <c r="A6" s="95"/>
      <c r="B6" s="98"/>
      <c r="C6" s="98"/>
      <c r="D6" s="101"/>
      <c r="E6" s="104"/>
    </row>
    <row r="7" spans="1:5" ht="14.25" customHeight="1" thickBot="1">
      <c r="A7" s="96"/>
      <c r="B7" s="99"/>
      <c r="C7" s="99"/>
      <c r="D7" s="102"/>
      <c r="E7" s="105"/>
    </row>
    <row r="8" spans="1:5" ht="15" customHeight="1" thickBot="1">
      <c r="A8" s="2">
        <v>1</v>
      </c>
      <c r="B8" s="3">
        <v>2</v>
      </c>
      <c r="C8" s="3">
        <v>3</v>
      </c>
      <c r="D8" s="3">
        <v>4</v>
      </c>
      <c r="E8" s="6">
        <v>5</v>
      </c>
    </row>
    <row r="9" spans="1:5" ht="24" customHeight="1">
      <c r="A9" s="11" t="s">
        <v>13</v>
      </c>
      <c r="B9" s="13">
        <v>1311807.17218</v>
      </c>
      <c r="C9" s="13">
        <v>1443009.08542</v>
      </c>
      <c r="D9" s="13">
        <f aca="true" t="shared" si="0" ref="D9:D19">C9/B9*100</f>
        <v>110.00161578793357</v>
      </c>
      <c r="E9" s="79">
        <f aca="true" t="shared" si="1" ref="E9:E42">C9-B9</f>
        <v>131201.9132399999</v>
      </c>
    </row>
    <row r="10" spans="1:5" ht="21.75" customHeight="1">
      <c r="A10" s="8" t="s">
        <v>12</v>
      </c>
      <c r="B10" s="14">
        <v>128768.989</v>
      </c>
      <c r="C10" s="14">
        <v>134658.47589</v>
      </c>
      <c r="D10" s="15">
        <f t="shared" si="0"/>
        <v>104.57368418882282</v>
      </c>
      <c r="E10" s="79">
        <f t="shared" si="1"/>
        <v>5889.48689</v>
      </c>
    </row>
    <row r="11" spans="1:5" ht="50.25" customHeight="1" hidden="1">
      <c r="A11" s="8"/>
      <c r="B11" s="72"/>
      <c r="C11" s="72"/>
      <c r="D11" s="73" t="e">
        <f t="shared" si="0"/>
        <v>#DIV/0!</v>
      </c>
      <c r="E11" s="71">
        <f t="shared" si="1"/>
        <v>0</v>
      </c>
    </row>
    <row r="12" spans="1:5" ht="69" customHeight="1" hidden="1">
      <c r="A12" s="8" t="s">
        <v>31</v>
      </c>
      <c r="B12" s="72"/>
      <c r="C12" s="72"/>
      <c r="D12" s="73" t="e">
        <f t="shared" si="0"/>
        <v>#DIV/0!</v>
      </c>
      <c r="E12" s="71">
        <f t="shared" si="1"/>
        <v>0</v>
      </c>
    </row>
    <row r="13" spans="1:8" ht="21" customHeight="1">
      <c r="A13" s="92" t="s">
        <v>19</v>
      </c>
      <c r="B13" s="14">
        <v>22300</v>
      </c>
      <c r="C13" s="14">
        <v>23874.78646</v>
      </c>
      <c r="D13" s="15">
        <f t="shared" si="0"/>
        <v>107.06182269058296</v>
      </c>
      <c r="E13" s="79">
        <f t="shared" si="1"/>
        <v>1574.7864599999994</v>
      </c>
      <c r="H13" s="17"/>
    </row>
    <row r="14" spans="1:5" ht="54.75" customHeight="1" hidden="1">
      <c r="A14" s="8" t="s">
        <v>32</v>
      </c>
      <c r="B14" s="72"/>
      <c r="C14" s="72"/>
      <c r="D14" s="73" t="e">
        <f t="shared" si="0"/>
        <v>#DIV/0!</v>
      </c>
      <c r="E14" s="71">
        <f t="shared" si="1"/>
        <v>0</v>
      </c>
    </row>
    <row r="15" spans="1:5" ht="66.75" customHeight="1" hidden="1">
      <c r="A15" s="8" t="s">
        <v>33</v>
      </c>
      <c r="B15" s="73"/>
      <c r="C15" s="73"/>
      <c r="D15" s="73" t="e">
        <f t="shared" si="0"/>
        <v>#DIV/0!</v>
      </c>
      <c r="E15" s="71">
        <f t="shared" si="1"/>
        <v>0</v>
      </c>
    </row>
    <row r="16" spans="1:8" ht="34.5" customHeight="1">
      <c r="A16" s="8" t="s">
        <v>29</v>
      </c>
      <c r="B16" s="15">
        <v>14400</v>
      </c>
      <c r="C16" s="15">
        <v>15106.48294</v>
      </c>
      <c r="D16" s="15">
        <f t="shared" si="0"/>
        <v>104.90613152777777</v>
      </c>
      <c r="E16" s="79">
        <f t="shared" si="1"/>
        <v>706.4829399999999</v>
      </c>
      <c r="H16" s="17"/>
    </row>
    <row r="17" spans="1:5" ht="35.25" customHeight="1">
      <c r="A17" s="7" t="s">
        <v>34</v>
      </c>
      <c r="B17" s="57">
        <v>8.85</v>
      </c>
      <c r="C17" s="57">
        <v>8.88944</v>
      </c>
      <c r="D17" s="15">
        <f>C17/B17*100</f>
        <v>100.44564971751413</v>
      </c>
      <c r="E17" s="79">
        <f t="shared" si="1"/>
        <v>0.03944000000000081</v>
      </c>
    </row>
    <row r="18" spans="1:8" ht="36.75" customHeight="1">
      <c r="A18" s="7" t="s">
        <v>8</v>
      </c>
      <c r="B18" s="15">
        <v>31222.684</v>
      </c>
      <c r="C18" s="15">
        <v>34028.61695</v>
      </c>
      <c r="D18" s="15">
        <f t="shared" si="0"/>
        <v>108.98684094551257</v>
      </c>
      <c r="E18" s="79">
        <f t="shared" si="1"/>
        <v>2805.932950000002</v>
      </c>
      <c r="H18" s="40"/>
    </row>
    <row r="19" spans="1:8" ht="25.5" customHeight="1" thickBot="1">
      <c r="A19" s="7" t="s">
        <v>20</v>
      </c>
      <c r="B19" s="15">
        <v>2000</v>
      </c>
      <c r="C19" s="15">
        <v>2220.4775</v>
      </c>
      <c r="D19" s="15">
        <f t="shared" si="0"/>
        <v>111.02387499999999</v>
      </c>
      <c r="E19" s="79">
        <f t="shared" si="1"/>
        <v>220.47749999999996</v>
      </c>
      <c r="H19" s="17"/>
    </row>
    <row r="20" spans="1:5" ht="23.25" customHeight="1" hidden="1" thickBot="1">
      <c r="A20" s="58" t="s">
        <v>35</v>
      </c>
      <c r="B20" s="74"/>
      <c r="C20" s="74"/>
      <c r="D20" s="74" t="e">
        <f>C20/B20*100</f>
        <v>#DIV/0!</v>
      </c>
      <c r="E20" s="75">
        <f t="shared" si="1"/>
        <v>0</v>
      </c>
    </row>
    <row r="21" spans="1:9" ht="29.25" customHeight="1" thickBot="1">
      <c r="A21" s="59" t="s">
        <v>2</v>
      </c>
      <c r="B21" s="16">
        <f>SUM(B9:B19)</f>
        <v>1510507.69518</v>
      </c>
      <c r="C21" s="16">
        <f>SUM(C9:C19)</f>
        <v>1652906.8146</v>
      </c>
      <c r="D21" s="16">
        <f aca="true" t="shared" si="2" ref="D21:D42">C21/B21*100</f>
        <v>109.42723561583914</v>
      </c>
      <c r="E21" s="80">
        <f t="shared" si="1"/>
        <v>142399.1194199999</v>
      </c>
      <c r="H21" s="17"/>
      <c r="I21" s="41"/>
    </row>
    <row r="22" spans="1:9" ht="27.75" customHeight="1">
      <c r="A22" s="11" t="s">
        <v>9</v>
      </c>
      <c r="B22" s="13">
        <v>70508.6</v>
      </c>
      <c r="C22" s="81">
        <v>70508.6</v>
      </c>
      <c r="D22" s="13">
        <f t="shared" si="2"/>
        <v>100</v>
      </c>
      <c r="E22" s="82">
        <f t="shared" si="1"/>
        <v>0</v>
      </c>
      <c r="G22" s="17"/>
      <c r="H22" s="17"/>
      <c r="I22" s="17"/>
    </row>
    <row r="23" spans="1:5" ht="69" customHeight="1">
      <c r="A23" s="78" t="s">
        <v>21</v>
      </c>
      <c r="B23" s="15">
        <v>130664.1</v>
      </c>
      <c r="C23" s="15">
        <v>130664.1</v>
      </c>
      <c r="D23" s="15">
        <f t="shared" si="2"/>
        <v>100</v>
      </c>
      <c r="E23" s="79">
        <f t="shared" si="1"/>
        <v>0</v>
      </c>
    </row>
    <row r="24" spans="1:5" ht="119.25" customHeight="1" thickBot="1">
      <c r="A24" s="77" t="s">
        <v>40</v>
      </c>
      <c r="B24" s="60">
        <v>12757.564</v>
      </c>
      <c r="C24" s="60">
        <v>12757.54326</v>
      </c>
      <c r="D24" s="60">
        <f>C24/B24*100</f>
        <v>99.99983742977892</v>
      </c>
      <c r="E24" s="83">
        <f>C24-B24</f>
        <v>-0.02073999999993248</v>
      </c>
    </row>
    <row r="25" spans="1:5" ht="26.25" customHeight="1" thickBot="1">
      <c r="A25" s="9" t="s">
        <v>4</v>
      </c>
      <c r="B25" s="16">
        <f>SUM(B21:B24)</f>
        <v>1724437.9591800002</v>
      </c>
      <c r="C25" s="16">
        <f>SUM(C21:C24)</f>
        <v>1866837.05786</v>
      </c>
      <c r="D25" s="16">
        <f t="shared" si="2"/>
        <v>108.25771074696785</v>
      </c>
      <c r="E25" s="80">
        <f t="shared" si="1"/>
        <v>142399.09867999982</v>
      </c>
    </row>
    <row r="26" spans="1:9" ht="36" customHeight="1" thickBot="1">
      <c r="A26" s="12" t="s">
        <v>22</v>
      </c>
      <c r="B26" s="16">
        <f>SUM(B28:B37)</f>
        <v>577230.298</v>
      </c>
      <c r="C26" s="16">
        <f>SUM(C28:C37)</f>
        <v>552093.02014</v>
      </c>
      <c r="D26" s="16">
        <f t="shared" si="2"/>
        <v>95.64519084547432</v>
      </c>
      <c r="E26" s="80">
        <f t="shared" si="1"/>
        <v>-25137.277859999915</v>
      </c>
      <c r="H26" s="17"/>
      <c r="I26" s="17"/>
    </row>
    <row r="27" spans="1:5" ht="17.25" customHeight="1">
      <c r="A27" s="19" t="s">
        <v>6</v>
      </c>
      <c r="B27" s="70"/>
      <c r="C27" s="70"/>
      <c r="D27" s="70"/>
      <c r="E27" s="76"/>
    </row>
    <row r="28" spans="1:5" ht="77.25" customHeight="1">
      <c r="A28" s="61" t="s">
        <v>41</v>
      </c>
      <c r="B28" s="14">
        <v>22651.064</v>
      </c>
      <c r="C28" s="14">
        <v>22020.352</v>
      </c>
      <c r="D28" s="14">
        <f t="shared" si="2"/>
        <v>97.21553036095789</v>
      </c>
      <c r="E28" s="85">
        <f t="shared" si="1"/>
        <v>-630.7119999999995</v>
      </c>
    </row>
    <row r="29" spans="1:5" ht="23.25" customHeight="1">
      <c r="A29" s="86" t="s">
        <v>42</v>
      </c>
      <c r="B29" s="14">
        <v>59207</v>
      </c>
      <c r="C29" s="14">
        <v>59013</v>
      </c>
      <c r="D29" s="14">
        <f>C29/B29*100</f>
        <v>99.67233604134647</v>
      </c>
      <c r="E29" s="85">
        <f>C29-B29</f>
        <v>-194</v>
      </c>
    </row>
    <row r="30" spans="1:5" ht="33" customHeight="1">
      <c r="A30" s="61" t="s">
        <v>43</v>
      </c>
      <c r="B30" s="14">
        <v>50574</v>
      </c>
      <c r="C30" s="14">
        <v>27919.90389</v>
      </c>
      <c r="D30" s="14">
        <f>C30/B30*100</f>
        <v>55.20604241309764</v>
      </c>
      <c r="E30" s="85">
        <f>C30-B30</f>
        <v>-22654.09611</v>
      </c>
    </row>
    <row r="31" spans="1:5" ht="48" customHeight="1">
      <c r="A31" s="61" t="s">
        <v>46</v>
      </c>
      <c r="B31" s="14">
        <v>4414</v>
      </c>
      <c r="C31" s="14">
        <v>4216.70992</v>
      </c>
      <c r="D31" s="14">
        <f>C31/B31*100</f>
        <v>95.53035613955596</v>
      </c>
      <c r="E31" s="85">
        <f>C31-B31</f>
        <v>-197.29007999999976</v>
      </c>
    </row>
    <row r="32" spans="1:5" ht="36" customHeight="1">
      <c r="A32" s="61" t="s">
        <v>36</v>
      </c>
      <c r="B32" s="14">
        <v>63992.7</v>
      </c>
      <c r="C32" s="14">
        <v>63990.69519</v>
      </c>
      <c r="D32" s="14">
        <f t="shared" si="2"/>
        <v>99.99686712703168</v>
      </c>
      <c r="E32" s="85">
        <f t="shared" si="1"/>
        <v>-2.0048099999985425</v>
      </c>
    </row>
    <row r="33" spans="1:5" ht="31.5" customHeight="1">
      <c r="A33" s="84" t="s">
        <v>10</v>
      </c>
      <c r="B33" s="15">
        <v>315448.1</v>
      </c>
      <c r="C33" s="14">
        <v>315448.1</v>
      </c>
      <c r="D33" s="14">
        <f t="shared" si="2"/>
        <v>100</v>
      </c>
      <c r="E33" s="85">
        <f t="shared" si="1"/>
        <v>0</v>
      </c>
    </row>
    <row r="34" spans="1:5" ht="31.5" customHeight="1">
      <c r="A34" s="84" t="s">
        <v>37</v>
      </c>
      <c r="B34" s="15">
        <v>14461.7</v>
      </c>
      <c r="C34" s="14">
        <v>14461.7</v>
      </c>
      <c r="D34" s="14">
        <f t="shared" si="2"/>
        <v>100</v>
      </c>
      <c r="E34" s="85">
        <f t="shared" si="1"/>
        <v>0</v>
      </c>
    </row>
    <row r="35" spans="1:5" ht="61.5" customHeight="1">
      <c r="A35" s="84" t="s">
        <v>44</v>
      </c>
      <c r="B35" s="15">
        <v>6965.1</v>
      </c>
      <c r="C35" s="14">
        <v>5899.27114</v>
      </c>
      <c r="D35" s="14">
        <f t="shared" si="2"/>
        <v>84.69757993424358</v>
      </c>
      <c r="E35" s="85">
        <f t="shared" si="1"/>
        <v>-1065.8288600000005</v>
      </c>
    </row>
    <row r="36" spans="1:5" ht="32.25" customHeight="1">
      <c r="A36" s="84" t="s">
        <v>45</v>
      </c>
      <c r="B36" s="15">
        <v>22344.641</v>
      </c>
      <c r="C36" s="14">
        <v>22116.719</v>
      </c>
      <c r="D36" s="14">
        <f t="shared" si="2"/>
        <v>98.97997018613994</v>
      </c>
      <c r="E36" s="85">
        <f t="shared" si="1"/>
        <v>-227.92199999999866</v>
      </c>
    </row>
    <row r="37" spans="1:5" ht="60.75" customHeight="1">
      <c r="A37" s="84" t="s">
        <v>47</v>
      </c>
      <c r="B37" s="15">
        <v>17171.993</v>
      </c>
      <c r="C37" s="15">
        <v>17006.569</v>
      </c>
      <c r="D37" s="14">
        <f>C37/B37*100</f>
        <v>99.03666394459863</v>
      </c>
      <c r="E37" s="85">
        <f>C37-B37</f>
        <v>-165.42399999999907</v>
      </c>
    </row>
    <row r="38" spans="1:9" ht="34.5" customHeight="1">
      <c r="A38" s="62" t="s">
        <v>23</v>
      </c>
      <c r="B38" s="87">
        <f>B40+B41</f>
        <v>256565.81887</v>
      </c>
      <c r="C38" s="88">
        <f>C40+C41</f>
        <v>248018.96614</v>
      </c>
      <c r="D38" s="88">
        <f t="shared" si="2"/>
        <v>96.66874848425128</v>
      </c>
      <c r="E38" s="89">
        <f t="shared" si="1"/>
        <v>-8546.852729999984</v>
      </c>
      <c r="H38" s="17"/>
      <c r="I38" s="17"/>
    </row>
    <row r="39" spans="1:9" ht="18" customHeight="1">
      <c r="A39" s="63" t="s">
        <v>6</v>
      </c>
      <c r="B39" s="87"/>
      <c r="C39" s="88"/>
      <c r="D39" s="88"/>
      <c r="E39" s="89"/>
      <c r="H39" s="17"/>
      <c r="I39" s="17"/>
    </row>
    <row r="40" spans="1:5" ht="21.75" customHeight="1" thickBot="1">
      <c r="A40" s="21" t="s">
        <v>24</v>
      </c>
      <c r="B40" s="15">
        <v>256565.81887</v>
      </c>
      <c r="C40" s="14">
        <v>248018.96614</v>
      </c>
      <c r="D40" s="14">
        <f t="shared" si="2"/>
        <v>96.66874848425128</v>
      </c>
      <c r="E40" s="85">
        <f t="shared" si="1"/>
        <v>-8546.852729999984</v>
      </c>
    </row>
    <row r="41" spans="1:5" ht="29.25" customHeight="1" hidden="1" thickBot="1">
      <c r="A41" s="21" t="s">
        <v>38</v>
      </c>
      <c r="B41" s="15"/>
      <c r="C41" s="14"/>
      <c r="D41" s="90" t="e">
        <f t="shared" si="2"/>
        <v>#DIV/0!</v>
      </c>
      <c r="E41" s="85">
        <f t="shared" si="1"/>
        <v>0</v>
      </c>
    </row>
    <row r="42" spans="1:5" ht="28.5" customHeight="1" thickBot="1">
      <c r="A42" s="9" t="s">
        <v>3</v>
      </c>
      <c r="B42" s="16">
        <f>B25+B26+B38</f>
        <v>2558234.0760500003</v>
      </c>
      <c r="C42" s="16">
        <f>C25+C26+C38</f>
        <v>2666949.0441400004</v>
      </c>
      <c r="D42" s="16">
        <f t="shared" si="2"/>
        <v>104.2496098815891</v>
      </c>
      <c r="E42" s="80">
        <f t="shared" si="1"/>
        <v>108714.9680900001</v>
      </c>
    </row>
    <row r="43" spans="2:3" ht="26.25" customHeight="1">
      <c r="B43" s="17"/>
      <c r="C43" s="17"/>
    </row>
    <row r="44" spans="2:3" ht="38.25" customHeight="1">
      <c r="B44" s="64"/>
      <c r="C44" s="64"/>
    </row>
    <row r="45" spans="2:3" ht="35.25" customHeight="1">
      <c r="B45" s="65"/>
      <c r="C45" s="65"/>
    </row>
    <row r="46" spans="2:3" ht="24.75" customHeight="1">
      <c r="B46" s="66"/>
      <c r="C46" s="66"/>
    </row>
    <row r="47" spans="2:3" ht="12.75">
      <c r="B47" s="17"/>
      <c r="C47" s="17"/>
    </row>
    <row r="48" spans="2:3" ht="12.75">
      <c r="B48" s="17"/>
      <c r="C48" s="17"/>
    </row>
    <row r="51" ht="12.75">
      <c r="C51" s="17"/>
    </row>
  </sheetData>
  <sheetProtection/>
  <mergeCells count="8">
    <mergeCell ref="A1:E1"/>
    <mergeCell ref="A2:E2"/>
    <mergeCell ref="A3:E3"/>
    <mergeCell ref="A5:A7"/>
    <mergeCell ref="B5:B7"/>
    <mergeCell ref="C5:C7"/>
    <mergeCell ref="D5:D7"/>
    <mergeCell ref="E5:E7"/>
  </mergeCells>
  <printOptions horizontalCentered="1"/>
  <pageMargins left="0.31496062992125984" right="0.31496062992125984" top="0.3937007874015748" bottom="0.5905511811023623" header="0.3937007874015748" footer="0.1968503937007874"/>
  <pageSetup horizontalDpi="600" verticalDpi="600" orientation="portrait" paperSize="9" scale="72" r:id="rId1"/>
  <rowBreaks count="1" manualBreakCount="1">
    <brk id="4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Normal="75" zoomScaleSheetLayoutView="100" zoomScalePageLayoutView="0" workbookViewId="0" topLeftCell="A19">
      <selection activeCell="H11" sqref="H11"/>
    </sheetView>
  </sheetViews>
  <sheetFormatPr defaultColWidth="9.00390625" defaultRowHeight="12.75"/>
  <cols>
    <col min="1" max="1" width="58.625" style="1" customWidth="1"/>
    <col min="2" max="2" width="17.875" style="0" customWidth="1"/>
    <col min="3" max="3" width="16.625" style="0" customWidth="1"/>
    <col min="4" max="4" width="14.875" style="0" customWidth="1"/>
    <col min="5" max="5" width="15.75390625" style="0" customWidth="1"/>
    <col min="7" max="7" width="25.75390625" style="0" customWidth="1"/>
  </cols>
  <sheetData>
    <row r="1" spans="1:5" ht="28.5" customHeight="1">
      <c r="A1" s="93" t="s">
        <v>14</v>
      </c>
      <c r="B1" s="93"/>
      <c r="C1" s="93"/>
      <c r="D1" s="93"/>
      <c r="E1" s="93"/>
    </row>
    <row r="2" spans="1:5" ht="26.25" customHeight="1">
      <c r="A2" s="93" t="s">
        <v>0</v>
      </c>
      <c r="B2" s="93"/>
      <c r="C2" s="93"/>
      <c r="D2" s="93"/>
      <c r="E2" s="93"/>
    </row>
    <row r="3" spans="1:5" ht="25.5" customHeight="1">
      <c r="A3" s="93" t="s">
        <v>52</v>
      </c>
      <c r="B3" s="93"/>
      <c r="C3" s="93"/>
      <c r="D3" s="93"/>
      <c r="E3" s="93"/>
    </row>
    <row r="4" spans="1:5" ht="24" customHeight="1" thickBot="1">
      <c r="A4" s="20"/>
      <c r="C4" s="22"/>
      <c r="D4" s="5"/>
      <c r="E4" s="68" t="s">
        <v>30</v>
      </c>
    </row>
    <row r="5" spans="1:6" ht="64.5" customHeight="1">
      <c r="A5" s="107" t="s">
        <v>1</v>
      </c>
      <c r="B5" s="110" t="s">
        <v>39</v>
      </c>
      <c r="C5" s="97" t="s">
        <v>55</v>
      </c>
      <c r="D5" s="100" t="s">
        <v>53</v>
      </c>
      <c r="E5" s="103" t="s">
        <v>54</v>
      </c>
      <c r="F5" s="23"/>
    </row>
    <row r="6" spans="1:6" ht="20.25" customHeight="1">
      <c r="A6" s="108"/>
      <c r="B6" s="111"/>
      <c r="C6" s="98"/>
      <c r="D6" s="101"/>
      <c r="E6" s="104"/>
      <c r="F6" s="23"/>
    </row>
    <row r="7" spans="1:6" ht="0.75" customHeight="1" thickBot="1">
      <c r="A7" s="109"/>
      <c r="B7" s="112"/>
      <c r="C7" s="99"/>
      <c r="D7" s="102"/>
      <c r="E7" s="105"/>
      <c r="F7" s="24"/>
    </row>
    <row r="8" spans="1:6" ht="16.5" customHeight="1" thickBot="1">
      <c r="A8" s="25">
        <v>1</v>
      </c>
      <c r="B8" s="26">
        <v>2</v>
      </c>
      <c r="C8" s="26">
        <v>3</v>
      </c>
      <c r="D8" s="26">
        <v>4</v>
      </c>
      <c r="E8" s="27">
        <v>5</v>
      </c>
      <c r="F8" s="24"/>
    </row>
    <row r="9" spans="1:6" ht="32.25" customHeight="1">
      <c r="A9" s="91" t="s">
        <v>48</v>
      </c>
      <c r="B9" s="29"/>
      <c r="C9" s="29">
        <v>0.54</v>
      </c>
      <c r="D9" s="32"/>
      <c r="E9" s="32">
        <f>C9-B9</f>
        <v>0.54</v>
      </c>
      <c r="F9" s="24"/>
    </row>
    <row r="10" spans="1:7" ht="21.75" customHeight="1">
      <c r="A10" s="18" t="s">
        <v>15</v>
      </c>
      <c r="B10" s="29">
        <v>9600</v>
      </c>
      <c r="C10" s="28">
        <v>13224.14545</v>
      </c>
      <c r="D10" s="29">
        <f aca="true" t="shared" si="0" ref="D10:D18">C10/B10*100</f>
        <v>137.75151510416669</v>
      </c>
      <c r="E10" s="30">
        <f>C10-B10</f>
        <v>3624.14545</v>
      </c>
      <c r="G10" s="4"/>
    </row>
    <row r="11" spans="1:7" ht="46.5" customHeight="1">
      <c r="A11" s="91" t="s">
        <v>16</v>
      </c>
      <c r="B11" s="29">
        <v>675</v>
      </c>
      <c r="C11" s="31">
        <v>685.91931</v>
      </c>
      <c r="D11" s="32">
        <f t="shared" si="0"/>
        <v>101.61767555555556</v>
      </c>
      <c r="E11" s="33">
        <f aca="true" t="shared" si="1" ref="E11:E25">C11-B11</f>
        <v>10.919309999999996</v>
      </c>
      <c r="G11" s="4"/>
    </row>
    <row r="12" spans="1:7" ht="45" customHeight="1">
      <c r="A12" s="91" t="s">
        <v>17</v>
      </c>
      <c r="B12" s="29">
        <v>634.4</v>
      </c>
      <c r="C12" s="31">
        <v>1103.41233</v>
      </c>
      <c r="D12" s="32">
        <f t="shared" si="0"/>
        <v>173.930064627995</v>
      </c>
      <c r="E12" s="33">
        <f t="shared" si="1"/>
        <v>469.01233000000013</v>
      </c>
      <c r="G12" s="4"/>
    </row>
    <row r="13" spans="1:7" ht="64.5" customHeight="1">
      <c r="A13" s="91" t="s">
        <v>18</v>
      </c>
      <c r="B13" s="29">
        <v>12</v>
      </c>
      <c r="C13" s="31">
        <v>8.31786</v>
      </c>
      <c r="D13" s="32">
        <f t="shared" si="0"/>
        <v>69.3155</v>
      </c>
      <c r="E13" s="33">
        <f t="shared" si="1"/>
        <v>-3.6821400000000004</v>
      </c>
      <c r="G13" s="4"/>
    </row>
    <row r="14" spans="1:8" ht="25.5" customHeight="1">
      <c r="A14" s="21" t="s">
        <v>7</v>
      </c>
      <c r="B14" s="29">
        <v>110243.936</v>
      </c>
      <c r="C14" s="28">
        <v>213751.74552</v>
      </c>
      <c r="D14" s="32">
        <f t="shared" si="0"/>
        <v>193.88979863708784</v>
      </c>
      <c r="E14" s="33">
        <f t="shared" si="1"/>
        <v>103507.80952</v>
      </c>
      <c r="G14" s="4"/>
      <c r="H14" s="17"/>
    </row>
    <row r="15" spans="1:8" ht="50.25" customHeight="1" thickBot="1">
      <c r="A15" s="91" t="s">
        <v>28</v>
      </c>
      <c r="B15" s="52"/>
      <c r="C15" s="53">
        <v>389.73281</v>
      </c>
      <c r="D15" s="69" t="e">
        <f t="shared" si="0"/>
        <v>#DIV/0!</v>
      </c>
      <c r="E15" s="54">
        <f t="shared" si="1"/>
        <v>389.73281</v>
      </c>
      <c r="G15" s="4"/>
      <c r="H15" s="17"/>
    </row>
    <row r="16" spans="1:7" ht="24.75" customHeight="1" thickBot="1">
      <c r="A16" s="34" t="s">
        <v>25</v>
      </c>
      <c r="B16" s="55">
        <f>SUM(B9:B15)</f>
        <v>121165.336</v>
      </c>
      <c r="C16" s="55">
        <f>SUM(C9:C15)</f>
        <v>229163.81327999997</v>
      </c>
      <c r="D16" s="55">
        <f t="shared" si="0"/>
        <v>189.13314718988605</v>
      </c>
      <c r="E16" s="56">
        <f t="shared" si="1"/>
        <v>107998.47727999998</v>
      </c>
      <c r="G16" s="17"/>
    </row>
    <row r="17" spans="1:7" ht="39" customHeight="1">
      <c r="A17" s="35" t="s">
        <v>5</v>
      </c>
      <c r="B17" s="50">
        <f>SUM(B18:B21)</f>
        <v>762167.9839999999</v>
      </c>
      <c r="C17" s="50">
        <f>SUM(C18:C21)</f>
        <v>699044.3316</v>
      </c>
      <c r="D17" s="50">
        <f t="shared" si="0"/>
        <v>91.71788192037205</v>
      </c>
      <c r="E17" s="51">
        <f t="shared" si="1"/>
        <v>-63123.652399999904</v>
      </c>
      <c r="G17" s="17"/>
    </row>
    <row r="18" spans="1:5" ht="31.5" customHeight="1">
      <c r="A18" s="48" t="s">
        <v>10</v>
      </c>
      <c r="B18" s="45">
        <v>165137.3</v>
      </c>
      <c r="C18" s="46">
        <v>165137.3</v>
      </c>
      <c r="D18" s="45">
        <f t="shared" si="0"/>
        <v>100</v>
      </c>
      <c r="E18" s="47">
        <f t="shared" si="1"/>
        <v>0</v>
      </c>
    </row>
    <row r="19" spans="1:5" ht="48" customHeight="1">
      <c r="A19" s="91" t="s">
        <v>49</v>
      </c>
      <c r="B19" s="45">
        <v>155463.084</v>
      </c>
      <c r="C19" s="46">
        <v>92339.4316</v>
      </c>
      <c r="D19" s="45">
        <f aca="true" t="shared" si="2" ref="D19:D25">C19/B19*100</f>
        <v>59.39637193869124</v>
      </c>
      <c r="E19" s="47">
        <f>C19-B19</f>
        <v>-63123.652400000006</v>
      </c>
    </row>
    <row r="20" spans="1:5" ht="105">
      <c r="A20" s="91" t="s">
        <v>50</v>
      </c>
      <c r="B20" s="45">
        <v>60324.4</v>
      </c>
      <c r="C20" s="46">
        <v>60324.4</v>
      </c>
      <c r="D20" s="45">
        <f t="shared" si="2"/>
        <v>100</v>
      </c>
      <c r="E20" s="47">
        <f>C20-B20</f>
        <v>0</v>
      </c>
    </row>
    <row r="21" spans="1:5" ht="77.25" customHeight="1">
      <c r="A21" s="91" t="s">
        <v>26</v>
      </c>
      <c r="B21" s="45">
        <v>381243.2</v>
      </c>
      <c r="C21" s="46">
        <v>381243.2</v>
      </c>
      <c r="D21" s="45">
        <f t="shared" si="2"/>
        <v>100</v>
      </c>
      <c r="E21" s="47">
        <f>C21-B21</f>
        <v>0</v>
      </c>
    </row>
    <row r="22" spans="1:5" ht="36.75" customHeight="1">
      <c r="A22" s="49" t="s">
        <v>27</v>
      </c>
      <c r="B22" s="43">
        <f>SUM(B23:B24)</f>
        <v>267965.15703999996</v>
      </c>
      <c r="C22" s="43">
        <f>SUM(C23:C24)</f>
        <v>245134.26979</v>
      </c>
      <c r="D22" s="43">
        <f t="shared" si="2"/>
        <v>91.47990451363349</v>
      </c>
      <c r="E22" s="44">
        <f>C22-B22</f>
        <v>-22830.88724999997</v>
      </c>
    </row>
    <row r="23" spans="1:5" ht="31.5" customHeight="1">
      <c r="A23" s="91" t="s">
        <v>51</v>
      </c>
      <c r="B23" s="45">
        <v>891.3734</v>
      </c>
      <c r="C23" s="46">
        <v>629.9734</v>
      </c>
      <c r="D23" s="45">
        <f t="shared" si="2"/>
        <v>70.67446706397116</v>
      </c>
      <c r="E23" s="47">
        <f t="shared" si="1"/>
        <v>-261.4</v>
      </c>
    </row>
    <row r="24" spans="1:5" ht="20.25" customHeight="1" thickBot="1">
      <c r="A24" s="42" t="s">
        <v>24</v>
      </c>
      <c r="B24" s="45">
        <v>267073.78364</v>
      </c>
      <c r="C24" s="46">
        <v>244504.29639</v>
      </c>
      <c r="D24" s="45">
        <f t="shared" si="2"/>
        <v>91.54934380215232</v>
      </c>
      <c r="E24" s="47">
        <f>C24-B24</f>
        <v>-22569.487249999976</v>
      </c>
    </row>
    <row r="25" spans="1:5" ht="27" customHeight="1" thickBot="1">
      <c r="A25" s="36" t="s">
        <v>3</v>
      </c>
      <c r="B25" s="55">
        <f>B16+B17+B22</f>
        <v>1151298.4770399998</v>
      </c>
      <c r="C25" s="55">
        <f>C16+C17+C22</f>
        <v>1173342.41467</v>
      </c>
      <c r="D25" s="55">
        <f t="shared" si="2"/>
        <v>101.91470223140358</v>
      </c>
      <c r="E25" s="56">
        <f t="shared" si="1"/>
        <v>22043.93763000029</v>
      </c>
    </row>
    <row r="26" spans="1:5" ht="54.75" customHeight="1">
      <c r="A26" s="37"/>
      <c r="B26" s="38"/>
      <c r="C26" s="39"/>
      <c r="D26" s="106"/>
      <c r="E26" s="106"/>
    </row>
    <row r="27" spans="2:4" ht="38.25" customHeight="1">
      <c r="B27" s="4"/>
      <c r="C27" s="4"/>
      <c r="D27" s="4"/>
    </row>
    <row r="28" spans="2:3" ht="35.25" customHeight="1">
      <c r="B28" s="4"/>
      <c r="C28" s="17"/>
    </row>
    <row r="29" spans="2:3" ht="24.75" customHeight="1">
      <c r="B29" s="17"/>
      <c r="C29" s="17"/>
    </row>
  </sheetData>
  <sheetProtection/>
  <mergeCells count="9">
    <mergeCell ref="D26:E26"/>
    <mergeCell ref="A1:E1"/>
    <mergeCell ref="A2:E2"/>
    <mergeCell ref="A3:E3"/>
    <mergeCell ref="A5:A7"/>
    <mergeCell ref="B5:B7"/>
    <mergeCell ref="C5:C7"/>
    <mergeCell ref="D5:D7"/>
    <mergeCell ref="E5:E7"/>
  </mergeCells>
  <printOptions/>
  <pageMargins left="0.5511811023622047" right="0.1968503937007874" top="0.43" bottom="0.07874015748031496" header="0.1968503937007874" footer="0.196850393700787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Gogol</dc:creator>
  <cp:keywords/>
  <dc:description/>
  <cp:lastModifiedBy>Департамент Фінансів</cp:lastModifiedBy>
  <cp:lastPrinted>2024-01-30T07:35:54Z</cp:lastPrinted>
  <dcterms:created xsi:type="dcterms:W3CDTF">2003-03-11T08:59:05Z</dcterms:created>
  <dcterms:modified xsi:type="dcterms:W3CDTF">2024-01-30T09:20:31Z</dcterms:modified>
  <cp:category/>
  <cp:version/>
  <cp:contentType/>
  <cp:contentStatus/>
</cp:coreProperties>
</file>