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0"/>
  </bookViews>
  <sheets>
    <sheet name="загальний" sheetId="1" r:id="rId1"/>
    <sheet name="спеціальний" sheetId="2" r:id="rId2"/>
  </sheets>
  <definedNames>
    <definedName name="DATABASE" localSheetId="0">'загальний'!$A$9:$A$28</definedName>
    <definedName name="DATABASE" localSheetId="1">'спеціальний'!$A$9:$A$15</definedName>
    <definedName name="_xlnm.Print_Titles" localSheetId="0">'загальний'!$5:$8</definedName>
    <definedName name="_xlnm.Print_Titles" localSheetId="1">'спеціальний'!$5:$8</definedName>
    <definedName name="_xlnm.Print_Area" localSheetId="0">'загальний'!$A$1:$E$44</definedName>
    <definedName name="_xlnm.Print_Area" localSheetId="1">'спеціальний'!$A$1:$E$21</definedName>
  </definedNames>
  <calcPr fullCalcOnLoad="1"/>
</workbook>
</file>

<file path=xl/sharedStrings.xml><?xml version="1.0" encoding="utf-8"?>
<sst xmlns="http://schemas.openxmlformats.org/spreadsheetml/2006/main" count="68" uniqueCount="55">
  <si>
    <t>обласного бюджету Рівненської області</t>
  </si>
  <si>
    <t>Доходи</t>
  </si>
  <si>
    <t>РАЗОМ ВЛАСНІ ДОХОДИ</t>
  </si>
  <si>
    <t>ВСЬОГО ДОХОДІВ</t>
  </si>
  <si>
    <t>РАЗОМ  ДОХОДІВ</t>
  </si>
  <si>
    <t xml:space="preserve"> - повернення коштів за минулі роки та згідно актів ревізій, перевірок</t>
  </si>
  <si>
    <t>у тому числі:</t>
  </si>
  <si>
    <t>Власні надходження бюджетних установ</t>
  </si>
  <si>
    <t>Збір за забруднення навколишнього природного середовища</t>
  </si>
  <si>
    <t>Плата за спеціальне використання диких тварин  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</si>
  <si>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</si>
  <si>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</si>
  <si>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</si>
  <si>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Адміністративні збори та платежі, доходи від некомерційної господарської діяльності </t>
  </si>
  <si>
    <t>Базова дотація</t>
  </si>
  <si>
    <t>Освітня субвенція з державного бюджету місцевим бюджетам</t>
  </si>
  <si>
    <t xml:space="preserve">Податок на прибуток підприємств </t>
  </si>
  <si>
    <t>Податок та збір на доходи фізичних осіб</t>
  </si>
  <si>
    <t xml:space="preserve">Субвенція на надання державної підтримки особам з особливими освітніми потребами </t>
  </si>
  <si>
    <t>Плата за розміщення тимчасово вільних коштів місцевих бюджетів</t>
  </si>
  <si>
    <t>Плата за використання інших природних ресурсів</t>
  </si>
  <si>
    <t xml:space="preserve">Інші неподаткові надходження </t>
  </si>
  <si>
    <t xml:space="preserve">Рентна плата за спеціальне використання води </t>
  </si>
  <si>
    <t>Доходи від операцій з капіталом</t>
  </si>
  <si>
    <t>Інші субвенції з місцевого бюджету</t>
  </si>
  <si>
    <t>Субвенції з місцевих бюджетів іншим місцевим бюджетам - всього</t>
  </si>
  <si>
    <t>Субвенції з державного бюджету місцевим бюджетам - всього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</si>
  <si>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 бюджетного періоду</t>
  </si>
  <si>
    <t>Доходи від власності та підприємницької діяльності</t>
  </si>
  <si>
    <t>Рентна плата за користування надрами загальнодержавного значення</t>
  </si>
  <si>
    <t>Субвеція на здійснення підтримки окремих закладів та заходів у системі охорони здоров'я</t>
  </si>
  <si>
    <t>Затверджено на 2022 рік з урахуванням змін</t>
  </si>
  <si>
    <t>Субвенція на забезпечення нагальних потреб функціонування держави в умовах воєнного стану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</si>
  <si>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</si>
  <si>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</si>
  <si>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</si>
  <si>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Кошти від відчуження майна, що належить Автономній Республіці Крим та майна, що перебуває в комунальній власності  </t>
  </si>
  <si>
    <t>РАЗОМ ДОХОДИ</t>
  </si>
  <si>
    <t>Субвенції з державного бюджету місцевим бюджетам - разом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</si>
  <si>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</si>
  <si>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місцевих бюджетів іншим місцевим бюджетам - разом</t>
  </si>
  <si>
    <t xml:space="preserve">Аналіз виконання доходів загального фонду </t>
  </si>
  <si>
    <t>за 2022 рік</t>
  </si>
  <si>
    <t>(тис. грн)</t>
  </si>
  <si>
    <t>(згідно даних річного звіту ГУ ДКСУ у Рівненській області)</t>
  </si>
  <si>
    <t xml:space="preserve">Виконано за 2022 рік </t>
  </si>
  <si>
    <t>Відсоток виконання до плану на рік (%)</t>
  </si>
  <si>
    <t>Відхилення до плану на рік                  (тис. грн)</t>
  </si>
  <si>
    <t xml:space="preserve">Аналіз виконання доходів спеціального фонду </t>
  </si>
  <si>
    <t>Відхилення виконання до плану на рік (тис. грн)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</si>
  <si>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</si>
  <si>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</si>
  <si>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</si>
  <si>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</si>
  <si>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державного бюджету місцевим бюджетам на компенсацію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</si>
</sst>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,##0.0"/>
    <numFmt numFmtId="202" formatCode="#,##0.000"/>
    <numFmt numFmtId="203" formatCode="#,##0.0000"/>
    <numFmt numFmtId="204" formatCode="#,##0.00000"/>
    <numFmt numFmtId="205" formatCode="_-* #,##0.000\ _г_р_н_._-;\-* #,##0.000\ _г_р_н_._-;_-* &quot;-&quot;??\ _г_р_н_._-;_-@_-"/>
    <numFmt numFmtId="206" formatCode="_-* #,##0.0000\ _г_р_н_._-;\-* #,##0.0000\ _г_р_н_._-;_-* &quot;-&quot;??\ _г_р_н_._-;_-@_-"/>
    <numFmt numFmtId="207" formatCode="0.0000000"/>
    <numFmt numFmtId="208" formatCode="#,##0.000000"/>
    <numFmt numFmtId="209" formatCode="0.00000000"/>
    <numFmt numFmtId="210" formatCode="0.000000000"/>
    <numFmt numFmtId="211" formatCode="0.0000000000"/>
    <numFmt numFmtId="212" formatCode="0.00000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#,##0.000000000000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7"/>
      <name val="Arial Cyr"/>
      <family val="2"/>
    </font>
    <font>
      <b/>
      <i/>
      <sz val="13"/>
      <name val="Arial Cyr"/>
      <family val="2"/>
    </font>
    <font>
      <b/>
      <sz val="13"/>
      <color indexed="8"/>
      <name val="Arial TUR"/>
      <family val="2"/>
    </font>
    <font>
      <sz val="13"/>
      <color indexed="8"/>
      <name val="Arial TUR"/>
      <family val="2"/>
    </font>
    <font>
      <sz val="15"/>
      <name val="Arial Cyr"/>
      <family val="2"/>
    </font>
    <font>
      <b/>
      <i/>
      <sz val="14"/>
      <name val="Arial Cyr"/>
      <family val="2"/>
    </font>
    <font>
      <b/>
      <sz val="19"/>
      <name val="Arial Cyr"/>
      <family val="2"/>
    </font>
    <font>
      <i/>
      <sz val="11"/>
      <name val="Arial Cyr"/>
      <family val="0"/>
    </font>
    <font>
      <b/>
      <sz val="15"/>
      <name val="Arial Cyr"/>
      <family val="0"/>
    </font>
    <font>
      <sz val="12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Arial Cyr"/>
      <family val="2"/>
    </font>
    <font>
      <sz val="12"/>
      <color indexed="10"/>
      <name val="Arial Cyr"/>
      <family val="2"/>
    </font>
    <font>
      <sz val="14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Arial Cyr"/>
      <family val="2"/>
    </font>
    <font>
      <sz val="12"/>
      <color rgb="FFFF0000"/>
      <name val="Arial Cyr"/>
      <family val="2"/>
    </font>
    <font>
      <sz val="14"/>
      <color theme="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96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6" fillId="33" borderId="12" xfId="0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 wrapText="1"/>
    </xf>
    <xf numFmtId="1" fontId="10" fillId="0" borderId="14" xfId="0" applyNumberFormat="1" applyFont="1" applyBorder="1" applyAlignment="1">
      <alignment wrapText="1"/>
    </xf>
    <xf numFmtId="1" fontId="10" fillId="0" borderId="15" xfId="0" applyNumberFormat="1" applyFont="1" applyBorder="1" applyAlignment="1">
      <alignment wrapText="1"/>
    </xf>
    <xf numFmtId="1" fontId="15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Continuous"/>
    </xf>
    <xf numFmtId="1" fontId="10" fillId="0" borderId="16" xfId="0" applyNumberFormat="1" applyFont="1" applyBorder="1" applyAlignment="1">
      <alignment wrapText="1"/>
    </xf>
    <xf numFmtId="49" fontId="17" fillId="33" borderId="10" xfId="0" applyNumberFormat="1" applyFont="1" applyFill="1" applyBorder="1" applyAlignment="1" applyProtection="1">
      <alignment vertical="top" wrapText="1"/>
      <protection locked="0"/>
    </xf>
    <xf numFmtId="201" fontId="19" fillId="0" borderId="17" xfId="0" applyNumberFormat="1" applyFont="1" applyBorder="1" applyAlignment="1">
      <alignment/>
    </xf>
    <xf numFmtId="201" fontId="19" fillId="0" borderId="18" xfId="0" applyNumberFormat="1" applyFont="1" applyBorder="1" applyAlignment="1">
      <alignment/>
    </xf>
    <xf numFmtId="201" fontId="19" fillId="0" borderId="19" xfId="0" applyNumberFormat="1" applyFont="1" applyBorder="1" applyAlignment="1">
      <alignment/>
    </xf>
    <xf numFmtId="201" fontId="19" fillId="0" borderId="20" xfId="0" applyNumberFormat="1" applyFont="1" applyBorder="1" applyAlignment="1">
      <alignment/>
    </xf>
    <xf numFmtId="201" fontId="12" fillId="0" borderId="11" xfId="0" applyNumberFormat="1" applyFont="1" applyBorder="1" applyAlignment="1">
      <alignment/>
    </xf>
    <xf numFmtId="201" fontId="12" fillId="0" borderId="12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 wrapText="1"/>
    </xf>
    <xf numFmtId="201" fontId="12" fillId="0" borderId="11" xfId="0" applyNumberFormat="1" applyFont="1" applyBorder="1" applyAlignment="1">
      <alignment/>
    </xf>
    <xf numFmtId="201" fontId="0" fillId="0" borderId="0" xfId="0" applyNumberFormat="1" applyAlignment="1">
      <alignment/>
    </xf>
    <xf numFmtId="201" fontId="19" fillId="0" borderId="0" xfId="0" applyNumberFormat="1" applyFont="1" applyAlignment="1">
      <alignment/>
    </xf>
    <xf numFmtId="49" fontId="18" fillId="33" borderId="16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Alignment="1">
      <alignment/>
    </xf>
    <xf numFmtId="201" fontId="19" fillId="0" borderId="21" xfId="0" applyNumberFormat="1" applyFont="1" applyBorder="1" applyAlignment="1">
      <alignment/>
    </xf>
    <xf numFmtId="201" fontId="19" fillId="0" borderId="22" xfId="0" applyNumberFormat="1" applyFont="1" applyBorder="1" applyAlignment="1">
      <alignment/>
    </xf>
    <xf numFmtId="201" fontId="19" fillId="0" borderId="23" xfId="0" applyNumberFormat="1" applyFont="1" applyBorder="1" applyAlignment="1">
      <alignment/>
    </xf>
    <xf numFmtId="201" fontId="19" fillId="0" borderId="24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1" fontId="14" fillId="0" borderId="13" xfId="0" applyNumberFormat="1" applyFont="1" applyBorder="1" applyAlignment="1">
      <alignment wrapText="1"/>
    </xf>
    <xf numFmtId="201" fontId="62" fillId="0" borderId="19" xfId="0" applyNumberFormat="1" applyFont="1" applyBorder="1" applyAlignment="1">
      <alignment/>
    </xf>
    <xf numFmtId="214" fontId="0" fillId="0" borderId="0" xfId="0" applyNumberFormat="1" applyAlignment="1">
      <alignment/>
    </xf>
    <xf numFmtId="1" fontId="14" fillId="0" borderId="15" xfId="0" applyNumberFormat="1" applyFont="1" applyBorder="1" applyAlignment="1">
      <alignment vertical="top" wrapText="1"/>
    </xf>
    <xf numFmtId="201" fontId="19" fillId="34" borderId="18" xfId="0" applyNumberFormat="1" applyFont="1" applyFill="1" applyBorder="1" applyAlignment="1">
      <alignment/>
    </xf>
    <xf numFmtId="201" fontId="19" fillId="0" borderId="25" xfId="0" applyNumberFormat="1" applyFont="1" applyBorder="1" applyAlignment="1">
      <alignment/>
    </xf>
    <xf numFmtId="213" fontId="0" fillId="0" borderId="0" xfId="0" applyNumberFormat="1" applyAlignment="1">
      <alignment/>
    </xf>
    <xf numFmtId="1" fontId="4" fillId="0" borderId="13" xfId="0" applyNumberFormat="1" applyFont="1" applyBorder="1" applyAlignment="1">
      <alignment wrapText="1"/>
    </xf>
    <xf numFmtId="201" fontId="23" fillId="0" borderId="19" xfId="0" applyNumberFormat="1" applyFont="1" applyBorder="1" applyAlignment="1">
      <alignment/>
    </xf>
    <xf numFmtId="201" fontId="23" fillId="0" borderId="18" xfId="0" applyNumberFormat="1" applyFont="1" applyBorder="1" applyAlignment="1">
      <alignment/>
    </xf>
    <xf numFmtId="201" fontId="23" fillId="0" borderId="23" xfId="0" applyNumberFormat="1" applyFont="1" applyBorder="1" applyAlignment="1">
      <alignment/>
    </xf>
    <xf numFmtId="1" fontId="14" fillId="0" borderId="13" xfId="0" applyNumberFormat="1" applyFont="1" applyBorder="1" applyAlignment="1">
      <alignment wrapText="1"/>
    </xf>
    <xf numFmtId="201" fontId="62" fillId="0" borderId="20" xfId="0" applyNumberFormat="1" applyFont="1" applyBorder="1" applyAlignment="1">
      <alignment/>
    </xf>
    <xf numFmtId="49" fontId="24" fillId="33" borderId="15" xfId="0" applyNumberFormat="1" applyFont="1" applyFill="1" applyBorder="1" applyAlignment="1" applyProtection="1">
      <alignment vertical="top" wrapText="1"/>
      <protection locked="0"/>
    </xf>
    <xf numFmtId="201" fontId="19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 wrapText="1"/>
    </xf>
    <xf numFmtId="201" fontId="19" fillId="0" borderId="28" xfId="0" applyNumberFormat="1" applyFont="1" applyBorder="1" applyAlignment="1">
      <alignment/>
    </xf>
    <xf numFmtId="201" fontId="19" fillId="0" borderId="29" xfId="0" applyNumberFormat="1" applyFont="1" applyBorder="1" applyAlignment="1">
      <alignment/>
    </xf>
    <xf numFmtId="201" fontId="14" fillId="0" borderId="0" xfId="0" applyNumberFormat="1" applyFont="1" applyAlignment="1">
      <alignment/>
    </xf>
    <xf numFmtId="201" fontId="63" fillId="0" borderId="0" xfId="0" applyNumberFormat="1" applyFont="1" applyAlignment="1">
      <alignment/>
    </xf>
    <xf numFmtId="201" fontId="0" fillId="0" borderId="0" xfId="0" applyNumberFormat="1" applyAlignment="1">
      <alignment horizontal="centerContinuous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14" fillId="0" borderId="15" xfId="0" applyNumberFormat="1" applyFont="1" applyBorder="1" applyAlignment="1">
      <alignment wrapText="1"/>
    </xf>
    <xf numFmtId="201" fontId="13" fillId="0" borderId="18" xfId="0" applyNumberFormat="1" applyFont="1" applyBorder="1" applyAlignment="1">
      <alignment/>
    </xf>
    <xf numFmtId="201" fontId="13" fillId="0" borderId="30" xfId="0" applyNumberFormat="1" applyFont="1" applyBorder="1" applyAlignment="1">
      <alignment/>
    </xf>
    <xf numFmtId="201" fontId="13" fillId="0" borderId="23" xfId="0" applyNumberFormat="1" applyFont="1" applyBorder="1" applyAlignment="1">
      <alignment/>
    </xf>
    <xf numFmtId="201" fontId="13" fillId="0" borderId="31" xfId="0" applyNumberFormat="1" applyFont="1" applyBorder="1" applyAlignment="1">
      <alignment/>
    </xf>
    <xf numFmtId="201" fontId="13" fillId="0" borderId="19" xfId="0" applyNumberFormat="1" applyFont="1" applyBorder="1" applyAlignment="1">
      <alignment/>
    </xf>
    <xf numFmtId="201" fontId="13" fillId="0" borderId="21" xfId="0" applyNumberFormat="1" applyFont="1" applyBorder="1" applyAlignment="1">
      <alignment/>
    </xf>
    <xf numFmtId="1" fontId="14" fillId="0" borderId="14" xfId="0" applyNumberFormat="1" applyFont="1" applyBorder="1" applyAlignment="1">
      <alignment wrapText="1"/>
    </xf>
    <xf numFmtId="201" fontId="13" fillId="0" borderId="26" xfId="0" applyNumberFormat="1" applyFont="1" applyBorder="1" applyAlignment="1">
      <alignment/>
    </xf>
    <xf numFmtId="201" fontId="13" fillId="0" borderId="32" xfId="0" applyNumberFormat="1" applyFont="1" applyBorder="1" applyAlignment="1">
      <alignment/>
    </xf>
    <xf numFmtId="201" fontId="13" fillId="0" borderId="33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 wrapText="1"/>
    </xf>
    <xf numFmtId="201" fontId="23" fillId="0" borderId="11" xfId="0" applyNumberFormat="1" applyFont="1" applyBorder="1" applyAlignment="1">
      <alignment/>
    </xf>
    <xf numFmtId="201" fontId="23" fillId="0" borderId="12" xfId="0" applyNumberFormat="1" applyFont="1" applyBorder="1" applyAlignment="1">
      <alignment/>
    </xf>
    <xf numFmtId="1" fontId="20" fillId="0" borderId="16" xfId="0" applyNumberFormat="1" applyFont="1" applyBorder="1" applyAlignment="1">
      <alignment horizontal="left" wrapText="1"/>
    </xf>
    <xf numFmtId="201" fontId="11" fillId="0" borderId="17" xfId="0" applyNumberFormat="1" applyFont="1" applyBorder="1" applyAlignment="1">
      <alignment/>
    </xf>
    <xf numFmtId="201" fontId="11" fillId="0" borderId="24" xfId="0" applyNumberFormat="1" applyFont="1" applyBorder="1" applyAlignment="1">
      <alignment/>
    </xf>
    <xf numFmtId="1" fontId="14" fillId="0" borderId="13" xfId="0" applyNumberFormat="1" applyFont="1" applyBorder="1" applyAlignment="1">
      <alignment horizontal="left" vertical="top" wrapText="1"/>
    </xf>
    <xf numFmtId="201" fontId="13" fillId="0" borderId="18" xfId="0" applyNumberFormat="1" applyFont="1" applyBorder="1" applyAlignment="1">
      <alignment/>
    </xf>
    <xf numFmtId="201" fontId="13" fillId="0" borderId="31" xfId="0" applyNumberFormat="1" applyFont="1" applyBorder="1" applyAlignment="1">
      <alignment/>
    </xf>
    <xf numFmtId="201" fontId="13" fillId="0" borderId="23" xfId="0" applyNumberFormat="1" applyFont="1" applyBorder="1" applyAlignment="1">
      <alignment/>
    </xf>
    <xf numFmtId="1" fontId="20" fillId="0" borderId="13" xfId="0" applyNumberFormat="1" applyFont="1" applyBorder="1" applyAlignment="1">
      <alignment horizontal="left" wrapText="1"/>
    </xf>
    <xf numFmtId="201" fontId="11" fillId="0" borderId="18" xfId="0" applyNumberFormat="1" applyFont="1" applyBorder="1" applyAlignment="1">
      <alignment/>
    </xf>
    <xf numFmtId="201" fontId="11" fillId="0" borderId="23" xfId="0" applyNumberFormat="1" applyFont="1" applyBorder="1" applyAlignment="1">
      <alignment/>
    </xf>
    <xf numFmtId="1" fontId="15" fillId="0" borderId="10" xfId="0" applyNumberFormat="1" applyFont="1" applyBorder="1" applyAlignment="1">
      <alignment horizontal="center" wrapText="1"/>
    </xf>
    <xf numFmtId="1" fontId="13" fillId="0" borderId="0" xfId="0" applyNumberFormat="1" applyFont="1" applyAlignment="1">
      <alignment horizontal="center" wrapText="1"/>
    </xf>
    <xf numFmtId="201" fontId="1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201" fontId="64" fillId="0" borderId="26" xfId="0" applyNumberFormat="1" applyFont="1" applyBorder="1" applyAlignment="1">
      <alignment/>
    </xf>
    <xf numFmtId="1" fontId="21" fillId="0" borderId="0" xfId="0" applyNumberFormat="1" applyFont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="90" zoomScaleNormal="75" zoomScaleSheetLayoutView="90" workbookViewId="0" topLeftCell="A1">
      <selection activeCell="I46" sqref="I46"/>
    </sheetView>
  </sheetViews>
  <sheetFormatPr defaultColWidth="9.00390625" defaultRowHeight="12.75"/>
  <cols>
    <col min="1" max="1" width="55.00390625" style="1" customWidth="1"/>
    <col min="2" max="2" width="18.625" style="0" customWidth="1"/>
    <col min="3" max="3" width="18.00390625" style="0" customWidth="1"/>
    <col min="4" max="4" width="16.125" style="0" customWidth="1"/>
    <col min="5" max="5" width="18.875" style="0" customWidth="1"/>
    <col min="7" max="7" width="15.00390625" style="0" customWidth="1"/>
    <col min="8" max="9" width="16.375" style="0" customWidth="1"/>
  </cols>
  <sheetData>
    <row r="1" spans="1:5" ht="21.75" customHeight="1">
      <c r="A1" s="86" t="s">
        <v>41</v>
      </c>
      <c r="B1" s="86"/>
      <c r="C1" s="86"/>
      <c r="D1" s="86"/>
      <c r="E1" s="86"/>
    </row>
    <row r="2" spans="1:5" ht="23.25" customHeight="1">
      <c r="A2" s="86" t="s">
        <v>0</v>
      </c>
      <c r="B2" s="86"/>
      <c r="C2" s="86"/>
      <c r="D2" s="86"/>
      <c r="E2" s="86"/>
    </row>
    <row r="3" spans="1:5" ht="21.75" customHeight="1">
      <c r="A3" s="86" t="s">
        <v>42</v>
      </c>
      <c r="B3" s="86"/>
      <c r="C3" s="86"/>
      <c r="D3" s="86"/>
      <c r="E3" s="86"/>
    </row>
    <row r="4" spans="1:5" ht="21.75" customHeight="1" thickBot="1">
      <c r="A4" s="30" t="s">
        <v>44</v>
      </c>
      <c r="C4" s="5"/>
      <c r="D4" s="11"/>
      <c r="E4" s="84" t="s">
        <v>43</v>
      </c>
    </row>
    <row r="5" spans="1:5" ht="51.75" customHeight="1">
      <c r="A5" s="87" t="s">
        <v>1</v>
      </c>
      <c r="B5" s="90" t="s">
        <v>31</v>
      </c>
      <c r="C5" s="90" t="s">
        <v>45</v>
      </c>
      <c r="D5" s="93" t="s">
        <v>46</v>
      </c>
      <c r="E5" s="96" t="s">
        <v>47</v>
      </c>
    </row>
    <row r="6" spans="1:5" ht="18.75" customHeight="1">
      <c r="A6" s="88"/>
      <c r="B6" s="91"/>
      <c r="C6" s="91"/>
      <c r="D6" s="94"/>
      <c r="E6" s="97"/>
    </row>
    <row r="7" spans="1:5" ht="14.25" customHeight="1" thickBot="1">
      <c r="A7" s="89"/>
      <c r="B7" s="92"/>
      <c r="C7" s="92"/>
      <c r="D7" s="95"/>
      <c r="E7" s="98"/>
    </row>
    <row r="8" spans="1:5" ht="15" customHeight="1" thickBot="1">
      <c r="A8" s="2">
        <v>1</v>
      </c>
      <c r="B8" s="3">
        <v>2</v>
      </c>
      <c r="C8" s="3">
        <v>3</v>
      </c>
      <c r="D8" s="3">
        <v>4</v>
      </c>
      <c r="E8" s="6">
        <v>5</v>
      </c>
    </row>
    <row r="9" spans="1:5" ht="24" customHeight="1">
      <c r="A9" s="12" t="s">
        <v>17</v>
      </c>
      <c r="B9" s="14">
        <v>1183770.444</v>
      </c>
      <c r="C9" s="14">
        <v>1297262.67095</v>
      </c>
      <c r="D9" s="14">
        <f aca="true" t="shared" si="0" ref="D9:D23">C9/B9*100</f>
        <v>109.58735095349282</v>
      </c>
      <c r="E9" s="26">
        <f aca="true" t="shared" si="1" ref="E9:E44">C9-B9</f>
        <v>113492.22695000004</v>
      </c>
    </row>
    <row r="10" spans="1:5" ht="21.75" customHeight="1">
      <c r="A10" s="9" t="s">
        <v>16</v>
      </c>
      <c r="B10" s="15">
        <v>54918.083</v>
      </c>
      <c r="C10" s="15">
        <v>76328.20649</v>
      </c>
      <c r="D10" s="16">
        <f t="shared" si="0"/>
        <v>138.98556235111118</v>
      </c>
      <c r="E10" s="26">
        <f t="shared" si="1"/>
        <v>21410.123489999998</v>
      </c>
    </row>
    <row r="11" spans="1:5" ht="50.25" customHeight="1" hidden="1">
      <c r="A11" s="9"/>
      <c r="B11" s="15"/>
      <c r="C11" s="15"/>
      <c r="D11" s="16" t="e">
        <f t="shared" si="0"/>
        <v>#DIV/0!</v>
      </c>
      <c r="E11" s="26">
        <f t="shared" si="1"/>
        <v>0</v>
      </c>
    </row>
    <row r="12" spans="1:5" ht="69" customHeight="1" hidden="1">
      <c r="A12" s="9" t="s">
        <v>10</v>
      </c>
      <c r="B12" s="15"/>
      <c r="C12" s="15"/>
      <c r="D12" s="16" t="e">
        <f t="shared" si="0"/>
        <v>#DIV/0!</v>
      </c>
      <c r="E12" s="26">
        <f t="shared" si="1"/>
        <v>0</v>
      </c>
    </row>
    <row r="13" spans="1:8" ht="21" customHeight="1">
      <c r="A13" s="9" t="s">
        <v>22</v>
      </c>
      <c r="B13" s="15">
        <v>20100</v>
      </c>
      <c r="C13" s="15">
        <v>21636.55085</v>
      </c>
      <c r="D13" s="16">
        <f t="shared" si="0"/>
        <v>107.6445315920398</v>
      </c>
      <c r="E13" s="26">
        <f t="shared" si="1"/>
        <v>1536.5508499999996</v>
      </c>
      <c r="H13" s="22"/>
    </row>
    <row r="14" spans="1:5" ht="54.75" customHeight="1" hidden="1">
      <c r="A14" s="9" t="s">
        <v>11</v>
      </c>
      <c r="B14" s="15"/>
      <c r="C14" s="15"/>
      <c r="D14" s="16" t="e">
        <f t="shared" si="0"/>
        <v>#DIV/0!</v>
      </c>
      <c r="E14" s="26">
        <f t="shared" si="1"/>
        <v>0</v>
      </c>
    </row>
    <row r="15" spans="1:5" ht="66.75" customHeight="1" hidden="1">
      <c r="A15" s="9" t="s">
        <v>12</v>
      </c>
      <c r="B15" s="16"/>
      <c r="C15" s="16"/>
      <c r="D15" s="16" t="e">
        <f t="shared" si="0"/>
        <v>#DIV/0!</v>
      </c>
      <c r="E15" s="26">
        <f t="shared" si="1"/>
        <v>0</v>
      </c>
    </row>
    <row r="16" spans="1:8" ht="34.5" customHeight="1">
      <c r="A16" s="9" t="s">
        <v>29</v>
      </c>
      <c r="B16" s="16">
        <v>11500</v>
      </c>
      <c r="C16" s="16">
        <v>12056.54103</v>
      </c>
      <c r="D16" s="16">
        <f t="shared" si="0"/>
        <v>104.83948721739131</v>
      </c>
      <c r="E16" s="26">
        <f t="shared" si="1"/>
        <v>556.5410300000003</v>
      </c>
      <c r="H16" s="22"/>
    </row>
    <row r="17" spans="1:5" ht="39" customHeight="1" hidden="1">
      <c r="A17" s="7" t="s">
        <v>9</v>
      </c>
      <c r="B17" s="16"/>
      <c r="C17" s="16"/>
      <c r="D17" s="16" t="e">
        <f t="shared" si="0"/>
        <v>#DIV/0!</v>
      </c>
      <c r="E17" s="26">
        <f t="shared" si="1"/>
        <v>0</v>
      </c>
    </row>
    <row r="18" spans="1:5" ht="35.25" customHeight="1" hidden="1">
      <c r="A18" s="7" t="s">
        <v>9</v>
      </c>
      <c r="B18" s="16"/>
      <c r="C18" s="16"/>
      <c r="D18" s="32" t="e">
        <f t="shared" si="0"/>
        <v>#DIV/0!</v>
      </c>
      <c r="E18" s="26">
        <f t="shared" si="1"/>
        <v>0</v>
      </c>
    </row>
    <row r="19" spans="1:5" ht="33.75" customHeight="1" hidden="1">
      <c r="A19" s="7" t="s">
        <v>20</v>
      </c>
      <c r="B19" s="16"/>
      <c r="C19" s="16"/>
      <c r="D19" s="16" t="e">
        <f t="shared" si="0"/>
        <v>#DIV/0!</v>
      </c>
      <c r="E19" s="26">
        <f t="shared" si="1"/>
        <v>0</v>
      </c>
    </row>
    <row r="20" spans="1:5" ht="35.25" customHeight="1">
      <c r="A20" s="7" t="s">
        <v>28</v>
      </c>
      <c r="B20" s="45">
        <v>10.894</v>
      </c>
      <c r="C20" s="45">
        <v>10.894</v>
      </c>
      <c r="D20" s="16">
        <f>C20/B20*100</f>
        <v>100</v>
      </c>
      <c r="E20" s="26">
        <f t="shared" si="1"/>
        <v>0</v>
      </c>
    </row>
    <row r="21" spans="1:8" ht="21.75" customHeight="1" hidden="1">
      <c r="A21" s="7" t="s">
        <v>19</v>
      </c>
      <c r="B21" s="16"/>
      <c r="C21" s="16"/>
      <c r="D21" s="32" t="e">
        <f t="shared" si="0"/>
        <v>#DIV/0!</v>
      </c>
      <c r="E21" s="26">
        <f t="shared" si="1"/>
        <v>0</v>
      </c>
      <c r="H21" s="25"/>
    </row>
    <row r="22" spans="1:8" ht="36.75" customHeight="1">
      <c r="A22" s="7" t="s">
        <v>13</v>
      </c>
      <c r="B22" s="16">
        <v>26587.668</v>
      </c>
      <c r="C22" s="16">
        <v>29202.95355</v>
      </c>
      <c r="D22" s="16">
        <f t="shared" si="0"/>
        <v>109.83646083590331</v>
      </c>
      <c r="E22" s="26">
        <f t="shared" si="1"/>
        <v>2615.285549999997</v>
      </c>
      <c r="H22" s="37"/>
    </row>
    <row r="23" spans="1:8" ht="21" customHeight="1" thickBot="1">
      <c r="A23" s="7" t="s">
        <v>21</v>
      </c>
      <c r="B23" s="16">
        <v>1843.3</v>
      </c>
      <c r="C23" s="16">
        <v>2064.77922</v>
      </c>
      <c r="D23" s="16">
        <f t="shared" si="0"/>
        <v>112.01536483480714</v>
      </c>
      <c r="E23" s="26">
        <f t="shared" si="1"/>
        <v>221.47921999999994</v>
      </c>
      <c r="H23" s="22"/>
    </row>
    <row r="24" spans="1:5" ht="29.25" customHeight="1" hidden="1">
      <c r="A24" s="7" t="s">
        <v>7</v>
      </c>
      <c r="B24" s="16"/>
      <c r="C24" s="16"/>
      <c r="D24" s="16"/>
      <c r="E24" s="26">
        <f t="shared" si="1"/>
        <v>0</v>
      </c>
    </row>
    <row r="25" spans="1:5" ht="38.25" customHeight="1" hidden="1">
      <c r="A25" s="7" t="s">
        <v>8</v>
      </c>
      <c r="B25" s="16"/>
      <c r="C25" s="16"/>
      <c r="D25" s="16"/>
      <c r="E25" s="26">
        <f t="shared" si="1"/>
        <v>0</v>
      </c>
    </row>
    <row r="26" spans="1:5" ht="26.25" customHeight="1" hidden="1">
      <c r="A26" s="7" t="s">
        <v>5</v>
      </c>
      <c r="B26" s="17"/>
      <c r="C26" s="17"/>
      <c r="D26" s="17"/>
      <c r="E26" s="26">
        <f t="shared" si="1"/>
        <v>0</v>
      </c>
    </row>
    <row r="27" spans="1:5" ht="19.5" customHeight="1" hidden="1" thickBot="1">
      <c r="A27" s="8" t="s">
        <v>23</v>
      </c>
      <c r="B27" s="17"/>
      <c r="C27" s="17"/>
      <c r="D27" s="43" t="e">
        <f>C27/B27*100</f>
        <v>#DIV/0!</v>
      </c>
      <c r="E27" s="27">
        <f t="shared" si="1"/>
        <v>0</v>
      </c>
    </row>
    <row r="28" spans="1:9" ht="27" customHeight="1" thickBot="1">
      <c r="A28" s="20" t="s">
        <v>2</v>
      </c>
      <c r="B28" s="18">
        <f>SUM(B9:B23)+B27</f>
        <v>1298730.3890000002</v>
      </c>
      <c r="C28" s="18">
        <f>SUM(C9:C23)+C27</f>
        <v>1438562.59609</v>
      </c>
      <c r="D28" s="18">
        <f aca="true" t="shared" si="2" ref="D28:D44">C28/B28*100</f>
        <v>110.76683877380185</v>
      </c>
      <c r="E28" s="19">
        <f t="shared" si="1"/>
        <v>139832.2070899997</v>
      </c>
      <c r="H28" s="22"/>
      <c r="I28" s="33"/>
    </row>
    <row r="29" spans="1:9" ht="22.5" customHeight="1">
      <c r="A29" s="12" t="s">
        <v>14</v>
      </c>
      <c r="B29" s="14">
        <v>125898.5</v>
      </c>
      <c r="C29" s="36">
        <v>125898.5</v>
      </c>
      <c r="D29" s="14">
        <f t="shared" si="2"/>
        <v>100</v>
      </c>
      <c r="E29" s="29">
        <f t="shared" si="1"/>
        <v>0</v>
      </c>
      <c r="G29" s="22"/>
      <c r="H29" s="22"/>
      <c r="I29" s="22"/>
    </row>
    <row r="30" spans="1:5" ht="69" customHeight="1">
      <c r="A30" s="7" t="s">
        <v>50</v>
      </c>
      <c r="B30" s="16">
        <v>127130.9</v>
      </c>
      <c r="C30" s="16">
        <v>127130.9</v>
      </c>
      <c r="D30" s="16">
        <f t="shared" si="2"/>
        <v>100</v>
      </c>
      <c r="E30" s="26">
        <f t="shared" si="1"/>
        <v>0</v>
      </c>
    </row>
    <row r="31" spans="1:5" ht="116.25" customHeight="1">
      <c r="A31" s="7" t="s">
        <v>51</v>
      </c>
      <c r="B31" s="16">
        <v>44884</v>
      </c>
      <c r="C31" s="16">
        <v>44884</v>
      </c>
      <c r="D31" s="16">
        <f t="shared" si="2"/>
        <v>100</v>
      </c>
      <c r="E31" s="26">
        <f t="shared" si="1"/>
        <v>0</v>
      </c>
    </row>
    <row r="32" spans="1:5" ht="135" customHeight="1" thickBot="1">
      <c r="A32" s="46" t="s">
        <v>52</v>
      </c>
      <c r="B32" s="47">
        <v>8416.148</v>
      </c>
      <c r="C32" s="47">
        <v>8416.148</v>
      </c>
      <c r="D32" s="47">
        <f>C32/B32*100</f>
        <v>100</v>
      </c>
      <c r="E32" s="48">
        <f>C32-B32</f>
        <v>0</v>
      </c>
    </row>
    <row r="33" spans="1:5" ht="26.25" customHeight="1" thickBot="1">
      <c r="A33" s="10" t="s">
        <v>4</v>
      </c>
      <c r="B33" s="18">
        <f>SUM(B28:B32)</f>
        <v>1605059.9370000002</v>
      </c>
      <c r="C33" s="18">
        <f>SUM(C28:C32)</f>
        <v>1744892.1440899998</v>
      </c>
      <c r="D33" s="18">
        <f t="shared" si="2"/>
        <v>108.71196170725928</v>
      </c>
      <c r="E33" s="19">
        <f t="shared" si="1"/>
        <v>139832.2070899997</v>
      </c>
    </row>
    <row r="34" spans="1:9" ht="36" customHeight="1" thickBot="1">
      <c r="A34" s="13" t="s">
        <v>26</v>
      </c>
      <c r="B34" s="21">
        <f>SUM(B38:B39)+B37+B36</f>
        <v>534245.6509499999</v>
      </c>
      <c r="C34" s="21">
        <f>SUM(C38:C39)+C37+C36</f>
        <v>534184.19466</v>
      </c>
      <c r="D34" s="21">
        <f t="shared" si="2"/>
        <v>99.98849662324989</v>
      </c>
      <c r="E34" s="19">
        <f t="shared" si="1"/>
        <v>-61.456289999885485</v>
      </c>
      <c r="G34" s="22"/>
      <c r="H34" s="22"/>
      <c r="I34" s="22"/>
    </row>
    <row r="35" spans="1:5" ht="17.25" customHeight="1">
      <c r="A35" s="24" t="s">
        <v>6</v>
      </c>
      <c r="B35" s="14"/>
      <c r="C35" s="14"/>
      <c r="D35" s="14"/>
      <c r="E35" s="29"/>
    </row>
    <row r="36" spans="1:5" ht="37.5" customHeight="1">
      <c r="A36" s="44" t="s">
        <v>32</v>
      </c>
      <c r="B36" s="15">
        <v>123798.35095</v>
      </c>
      <c r="C36" s="15">
        <v>123798.35095</v>
      </c>
      <c r="D36" s="15">
        <f t="shared" si="2"/>
        <v>100</v>
      </c>
      <c r="E36" s="28">
        <f t="shared" si="1"/>
        <v>0</v>
      </c>
    </row>
    <row r="37" spans="1:5" ht="36" customHeight="1">
      <c r="A37" s="44" t="s">
        <v>30</v>
      </c>
      <c r="B37" s="15">
        <v>90517.3</v>
      </c>
      <c r="C37" s="15">
        <v>90455.84371</v>
      </c>
      <c r="D37" s="15">
        <f t="shared" si="2"/>
        <v>99.93210547596979</v>
      </c>
      <c r="E37" s="28">
        <f t="shared" si="1"/>
        <v>-61.4562900000019</v>
      </c>
    </row>
    <row r="38" spans="1:5" ht="31.5" customHeight="1">
      <c r="A38" s="31" t="s">
        <v>15</v>
      </c>
      <c r="B38" s="16">
        <v>300305.2</v>
      </c>
      <c r="C38" s="15">
        <v>300305.2</v>
      </c>
      <c r="D38" s="15">
        <f t="shared" si="2"/>
        <v>100</v>
      </c>
      <c r="E38" s="28">
        <f t="shared" si="1"/>
        <v>0</v>
      </c>
    </row>
    <row r="39" spans="1:5" ht="32.25" customHeight="1">
      <c r="A39" s="31" t="s">
        <v>18</v>
      </c>
      <c r="B39" s="16">
        <v>19624.8</v>
      </c>
      <c r="C39" s="15">
        <v>19624.8</v>
      </c>
      <c r="D39" s="15">
        <f t="shared" si="2"/>
        <v>100</v>
      </c>
      <c r="E39" s="28">
        <f t="shared" si="1"/>
        <v>0</v>
      </c>
    </row>
    <row r="40" spans="1:9" ht="32.25" customHeight="1">
      <c r="A40" s="38" t="s">
        <v>25</v>
      </c>
      <c r="B40" s="39">
        <f>B42+B43</f>
        <v>43149.46287</v>
      </c>
      <c r="C40" s="40">
        <f>C42+C43</f>
        <v>40415.58808</v>
      </c>
      <c r="D40" s="40">
        <f t="shared" si="2"/>
        <v>93.6641742256756</v>
      </c>
      <c r="E40" s="41">
        <f t="shared" si="1"/>
        <v>-2733.8747900000017</v>
      </c>
      <c r="H40" s="22"/>
      <c r="I40" s="22"/>
    </row>
    <row r="41" spans="1:9" ht="18" customHeight="1">
      <c r="A41" s="42" t="s">
        <v>6</v>
      </c>
      <c r="B41" s="39"/>
      <c r="C41" s="40"/>
      <c r="D41" s="40"/>
      <c r="E41" s="41"/>
      <c r="H41" s="22"/>
      <c r="I41" s="22"/>
    </row>
    <row r="42" spans="1:5" ht="20.25" customHeight="1" thickBot="1">
      <c r="A42" s="31" t="s">
        <v>24</v>
      </c>
      <c r="B42" s="16">
        <v>43149.46287</v>
      </c>
      <c r="C42" s="15">
        <v>40415.58808</v>
      </c>
      <c r="D42" s="15">
        <f t="shared" si="2"/>
        <v>93.6641742256756</v>
      </c>
      <c r="E42" s="28">
        <f t="shared" si="1"/>
        <v>-2733.8747900000017</v>
      </c>
    </row>
    <row r="43" spans="1:5" ht="29.25" customHeight="1" hidden="1" thickBot="1">
      <c r="A43" s="31" t="s">
        <v>27</v>
      </c>
      <c r="B43" s="16"/>
      <c r="C43" s="15"/>
      <c r="D43" s="35" t="e">
        <f t="shared" si="2"/>
        <v>#DIV/0!</v>
      </c>
      <c r="E43" s="28">
        <f t="shared" si="1"/>
        <v>0</v>
      </c>
    </row>
    <row r="44" spans="1:5" ht="28.5" customHeight="1" thickBot="1">
      <c r="A44" s="10" t="s">
        <v>3</v>
      </c>
      <c r="B44" s="18">
        <f>B33+B34+B40</f>
        <v>2182455.05082</v>
      </c>
      <c r="C44" s="18">
        <f>C33+C34+C40</f>
        <v>2319491.9268300002</v>
      </c>
      <c r="D44" s="18">
        <f t="shared" si="2"/>
        <v>106.27902398074647</v>
      </c>
      <c r="E44" s="19">
        <f t="shared" si="1"/>
        <v>137036.87601000024</v>
      </c>
    </row>
    <row r="45" spans="2:3" ht="26.25" customHeight="1">
      <c r="B45" s="22"/>
      <c r="C45" s="22"/>
    </row>
    <row r="46" spans="2:3" ht="38.25" customHeight="1">
      <c r="B46" s="49"/>
      <c r="C46" s="49"/>
    </row>
    <row r="47" spans="2:3" ht="35.25" customHeight="1">
      <c r="B47" s="50"/>
      <c r="C47" s="50"/>
    </row>
    <row r="48" spans="2:3" ht="24.75" customHeight="1">
      <c r="B48" s="23"/>
      <c r="C48" s="23"/>
    </row>
    <row r="49" spans="2:3" ht="12.75">
      <c r="B49" s="22"/>
      <c r="C49" s="22"/>
    </row>
    <row r="50" spans="2:3" ht="12.75">
      <c r="B50" s="22"/>
      <c r="C50" s="22"/>
    </row>
    <row r="53" ht="12.75">
      <c r="C53" s="22"/>
    </row>
  </sheetData>
  <sheetProtection/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 horizontalCentered="1"/>
  <pageMargins left="0.31496062992125984" right="0.31496062992125984" top="0.2362204724409449" bottom="0.07874015748031496" header="0.1968503937007874" footer="0.1968503937007874"/>
  <pageSetup horizontalDpi="600" verticalDpi="600" orientation="portrait" paperSize="9" scale="77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Normal="75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58.625" style="1" customWidth="1"/>
    <col min="2" max="2" width="17.875" style="0" customWidth="1"/>
    <col min="3" max="3" width="15.875" style="0" customWidth="1"/>
    <col min="4" max="4" width="14.875" style="0" customWidth="1"/>
    <col min="5" max="5" width="15.75390625" style="0" customWidth="1"/>
    <col min="7" max="7" width="25.75390625" style="0" customWidth="1"/>
  </cols>
  <sheetData>
    <row r="1" spans="1:5" ht="27" customHeight="1">
      <c r="A1" s="86" t="s">
        <v>48</v>
      </c>
      <c r="B1" s="86"/>
      <c r="C1" s="86"/>
      <c r="D1" s="86"/>
      <c r="E1" s="86"/>
    </row>
    <row r="2" spans="1:5" ht="24.75" customHeight="1">
      <c r="A2" s="86" t="s">
        <v>0</v>
      </c>
      <c r="B2" s="86"/>
      <c r="C2" s="86"/>
      <c r="D2" s="86"/>
      <c r="E2" s="86"/>
    </row>
    <row r="3" spans="1:5" ht="24" customHeight="1">
      <c r="A3" s="86" t="s">
        <v>42</v>
      </c>
      <c r="B3" s="86"/>
      <c r="C3" s="86"/>
      <c r="D3" s="86"/>
      <c r="E3" s="86"/>
    </row>
    <row r="4" spans="1:5" ht="24" customHeight="1" thickBot="1">
      <c r="A4" s="30" t="s">
        <v>44</v>
      </c>
      <c r="C4" s="51"/>
      <c r="D4" s="5"/>
      <c r="E4" s="84" t="s">
        <v>43</v>
      </c>
    </row>
    <row r="5" spans="1:6" ht="64.5" customHeight="1">
      <c r="A5" s="100" t="s">
        <v>1</v>
      </c>
      <c r="B5" s="103" t="s">
        <v>31</v>
      </c>
      <c r="C5" s="103" t="s">
        <v>45</v>
      </c>
      <c r="D5" s="103" t="s">
        <v>46</v>
      </c>
      <c r="E5" s="106" t="s">
        <v>49</v>
      </c>
      <c r="F5" s="52"/>
    </row>
    <row r="6" spans="1:6" ht="16.5" customHeight="1">
      <c r="A6" s="101"/>
      <c r="B6" s="104"/>
      <c r="C6" s="104"/>
      <c r="D6" s="104"/>
      <c r="E6" s="107"/>
      <c r="F6" s="52"/>
    </row>
    <row r="7" spans="1:6" ht="0.75" customHeight="1" thickBot="1">
      <c r="A7" s="102"/>
      <c r="B7" s="105"/>
      <c r="C7" s="105"/>
      <c r="D7" s="105"/>
      <c r="E7" s="108"/>
      <c r="F7" s="53"/>
    </row>
    <row r="8" spans="1:6" ht="16.5" customHeight="1" thickBot="1">
      <c r="A8" s="54">
        <v>1</v>
      </c>
      <c r="B8" s="55">
        <v>2</v>
      </c>
      <c r="C8" s="55">
        <v>3</v>
      </c>
      <c r="D8" s="55">
        <v>4</v>
      </c>
      <c r="E8" s="56">
        <v>5</v>
      </c>
      <c r="F8" s="53"/>
    </row>
    <row r="9" spans="1:7" ht="21.75" customHeight="1">
      <c r="A9" s="57" t="s">
        <v>33</v>
      </c>
      <c r="B9" s="58">
        <v>10402.6</v>
      </c>
      <c r="C9" s="59">
        <v>9771.19182</v>
      </c>
      <c r="D9" s="58">
        <f aca="true" t="shared" si="0" ref="D9:D18">C9/B9*100</f>
        <v>93.9302849287678</v>
      </c>
      <c r="E9" s="60">
        <f>C9-B9</f>
        <v>-631.4081800000004</v>
      </c>
      <c r="G9" s="4"/>
    </row>
    <row r="10" spans="1:7" ht="46.5" customHeight="1">
      <c r="A10" s="31" t="s">
        <v>34</v>
      </c>
      <c r="B10" s="58">
        <v>8200</v>
      </c>
      <c r="C10" s="61">
        <v>2454.05031</v>
      </c>
      <c r="D10" s="62">
        <f t="shared" si="0"/>
        <v>29.92744280487805</v>
      </c>
      <c r="E10" s="63">
        <f aca="true" t="shared" si="1" ref="E10:E21">C10-B10</f>
        <v>-5745.9496899999995</v>
      </c>
      <c r="G10" s="4"/>
    </row>
    <row r="11" spans="1:7" ht="60.75" customHeight="1">
      <c r="A11" s="57" t="s">
        <v>53</v>
      </c>
      <c r="B11" s="58">
        <v>526</v>
      </c>
      <c r="C11" s="61">
        <v>1155.46814</v>
      </c>
      <c r="D11" s="62">
        <f t="shared" si="0"/>
        <v>219.67074904942967</v>
      </c>
      <c r="E11" s="63">
        <f t="shared" si="1"/>
        <v>629.46814</v>
      </c>
      <c r="G11" s="4"/>
    </row>
    <row r="12" spans="1:7" ht="64.5" customHeight="1">
      <c r="A12" s="57" t="s">
        <v>35</v>
      </c>
      <c r="B12" s="58">
        <v>15.5</v>
      </c>
      <c r="C12" s="61">
        <v>20.61243</v>
      </c>
      <c r="D12" s="62">
        <f t="shared" si="0"/>
        <v>132.9834193548387</v>
      </c>
      <c r="E12" s="63">
        <f t="shared" si="1"/>
        <v>5.11243</v>
      </c>
      <c r="G12" s="4"/>
    </row>
    <row r="13" spans="1:8" ht="25.5" customHeight="1">
      <c r="A13" s="31" t="s">
        <v>7</v>
      </c>
      <c r="B13" s="58">
        <v>98329.667</v>
      </c>
      <c r="C13" s="59">
        <v>138144.03632</v>
      </c>
      <c r="D13" s="62">
        <f t="shared" si="0"/>
        <v>140.49069882439449</v>
      </c>
      <c r="E13" s="63">
        <f t="shared" si="1"/>
        <v>39814.36932000001</v>
      </c>
      <c r="G13" s="4"/>
      <c r="H13" s="22"/>
    </row>
    <row r="14" spans="1:8" ht="50.25" customHeight="1" thickBot="1">
      <c r="A14" s="64" t="s">
        <v>36</v>
      </c>
      <c r="B14" s="65"/>
      <c r="C14" s="66">
        <v>7247.64815</v>
      </c>
      <c r="D14" s="85" t="e">
        <f t="shared" si="0"/>
        <v>#DIV/0!</v>
      </c>
      <c r="E14" s="67">
        <f t="shared" si="1"/>
        <v>7247.64815</v>
      </c>
      <c r="G14" s="4"/>
      <c r="H14" s="22"/>
    </row>
    <row r="15" spans="1:7" ht="24.75" customHeight="1" thickBot="1">
      <c r="A15" s="68" t="s">
        <v>37</v>
      </c>
      <c r="B15" s="69">
        <f>SUM(B9:B14)</f>
        <v>117473.76699999999</v>
      </c>
      <c r="C15" s="69">
        <f>SUM(C9:C14)</f>
        <v>158793.00717</v>
      </c>
      <c r="D15" s="69">
        <f t="shared" si="0"/>
        <v>135.1731635285008</v>
      </c>
      <c r="E15" s="70">
        <f t="shared" si="1"/>
        <v>41319.240170000005</v>
      </c>
      <c r="G15" s="22"/>
    </row>
    <row r="16" spans="1:7" ht="39" customHeight="1">
      <c r="A16" s="71" t="s">
        <v>38</v>
      </c>
      <c r="B16" s="72">
        <f>SUM(B18:B18)+B17</f>
        <v>898206.5</v>
      </c>
      <c r="C16" s="72">
        <f>SUM(C18:C18)+C17</f>
        <v>175475.92222</v>
      </c>
      <c r="D16" s="72">
        <f t="shared" si="0"/>
        <v>19.536256108144396</v>
      </c>
      <c r="E16" s="73">
        <f t="shared" si="1"/>
        <v>-722730.5777799999</v>
      </c>
      <c r="G16" s="22"/>
    </row>
    <row r="17" spans="1:7" ht="244.5" customHeight="1">
      <c r="A17" s="74" t="s">
        <v>54</v>
      </c>
      <c r="B17" s="75">
        <v>314057.4</v>
      </c>
      <c r="C17" s="76"/>
      <c r="D17" s="75">
        <f t="shared" si="0"/>
        <v>0</v>
      </c>
      <c r="E17" s="77">
        <f t="shared" si="1"/>
        <v>-314057.4</v>
      </c>
      <c r="G17" s="22"/>
    </row>
    <row r="18" spans="1:5" ht="78" customHeight="1">
      <c r="A18" s="74" t="s">
        <v>39</v>
      </c>
      <c r="B18" s="75">
        <v>584149.1</v>
      </c>
      <c r="C18" s="76">
        <v>175475.92222</v>
      </c>
      <c r="D18" s="75">
        <f t="shared" si="0"/>
        <v>30.039577604416408</v>
      </c>
      <c r="E18" s="77">
        <f t="shared" si="1"/>
        <v>-408673.17777999997</v>
      </c>
    </row>
    <row r="19" spans="1:5" ht="36.75" customHeight="1">
      <c r="A19" s="78" t="s">
        <v>40</v>
      </c>
      <c r="B19" s="79">
        <f>SUM(B20:B20)</f>
        <v>34073.666</v>
      </c>
      <c r="C19" s="79">
        <f>SUM(C20:C20)</f>
        <v>33626.3198</v>
      </c>
      <c r="D19" s="79">
        <f>C19/B19*100</f>
        <v>98.687120429014</v>
      </c>
      <c r="E19" s="80">
        <f>C19-B19</f>
        <v>-447.34619999999995</v>
      </c>
    </row>
    <row r="20" spans="1:5" ht="20.25" customHeight="1" thickBot="1">
      <c r="A20" s="34" t="s">
        <v>24</v>
      </c>
      <c r="B20" s="75">
        <v>34073.666</v>
      </c>
      <c r="C20" s="76">
        <v>33626.3198</v>
      </c>
      <c r="D20" s="75">
        <f>C20/B20*100</f>
        <v>98.687120429014</v>
      </c>
      <c r="E20" s="77">
        <f>C20-B20</f>
        <v>-447.34619999999995</v>
      </c>
    </row>
    <row r="21" spans="1:5" ht="27" customHeight="1" thickBot="1">
      <c r="A21" s="81" t="s">
        <v>3</v>
      </c>
      <c r="B21" s="69">
        <f>B15+B16+B19</f>
        <v>1049753.933</v>
      </c>
      <c r="C21" s="69">
        <f>C15+C16+C19</f>
        <v>367895.24919</v>
      </c>
      <c r="D21" s="69">
        <f>C21/B21*100</f>
        <v>35.04585575960876</v>
      </c>
      <c r="E21" s="70">
        <f t="shared" si="1"/>
        <v>-681858.68381</v>
      </c>
    </row>
    <row r="22" spans="1:5" ht="54.75" customHeight="1">
      <c r="A22" s="82"/>
      <c r="B22" s="83"/>
      <c r="C22" s="83"/>
      <c r="D22" s="99"/>
      <c r="E22" s="99"/>
    </row>
    <row r="23" spans="2:4" ht="38.25" customHeight="1">
      <c r="B23" s="4"/>
      <c r="C23" s="4"/>
      <c r="D23" s="4"/>
    </row>
    <row r="24" spans="2:3" ht="35.25" customHeight="1">
      <c r="B24" s="4"/>
      <c r="C24" s="22"/>
    </row>
    <row r="25" spans="2:3" ht="24.75" customHeight="1">
      <c r="B25" s="22"/>
      <c r="C25" s="22"/>
    </row>
  </sheetData>
  <sheetProtection/>
  <mergeCells count="9">
    <mergeCell ref="D22:E22"/>
    <mergeCell ref="A1:E1"/>
    <mergeCell ref="A2:E2"/>
    <mergeCell ref="A3:E3"/>
    <mergeCell ref="A5:A7"/>
    <mergeCell ref="B5:B7"/>
    <mergeCell ref="C5:C7"/>
    <mergeCell ref="D5:D7"/>
    <mergeCell ref="E5:E7"/>
  </mergeCells>
  <printOptions/>
  <pageMargins left="0.5511811023622047" right="0.1968503937007874" top="0.43" bottom="0.07874015748031496" header="0.1968503937007874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VGorun</cp:lastModifiedBy>
  <cp:lastPrinted>2023-02-23T14:05:46Z</cp:lastPrinted>
  <dcterms:created xsi:type="dcterms:W3CDTF">2003-03-11T08:59:05Z</dcterms:created>
  <dcterms:modified xsi:type="dcterms:W3CDTF">2023-02-24T10:17:27Z</dcterms:modified>
  <cp:category/>
  <cp:version/>
  <cp:contentType/>
  <cp:contentStatus/>
</cp:coreProperties>
</file>