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11340" windowHeight="6290" tabRatio="601" activeTab="0"/>
  </bookViews>
  <sheets>
    <sheet name="доходи с-ф" sheetId="1" r:id="rId1"/>
    <sheet name=" видатки с-ф" sheetId="2" r:id="rId2"/>
  </sheets>
  <definedNames>
    <definedName name="DATABASE" localSheetId="1">' видатки с-ф'!$A$10:$A$23</definedName>
    <definedName name="DATABASE" localSheetId="0">'доходи с-ф'!$A$9:$A$15</definedName>
    <definedName name="_xlnm.Print_Titles" localSheetId="1">' видатки с-ф'!$5:$8</definedName>
    <definedName name="_xlnm.Print_Titles" localSheetId="0">'доходи с-ф'!$5:$8</definedName>
    <definedName name="_xlnm.Print_Area" localSheetId="1">' видатки с-ф'!$A$1:$E$34</definedName>
    <definedName name="_xlnm.Print_Area" localSheetId="0">'доходи с-ф'!$A$1:$E$27</definedName>
  </definedNames>
  <calcPr fullCalcOnLoad="1"/>
</workbook>
</file>

<file path=xl/sharedStrings.xml><?xml version="1.0" encoding="utf-8"?>
<sst xmlns="http://schemas.openxmlformats.org/spreadsheetml/2006/main" count="65" uniqueCount="59">
  <si>
    <t>обласного бюджету Рівненської області</t>
  </si>
  <si>
    <t>Видатки</t>
  </si>
  <si>
    <t>Освiта</t>
  </si>
  <si>
    <t>Охорона здоров'я</t>
  </si>
  <si>
    <t>Соцiальний захист та соцiальне забезпечення</t>
  </si>
  <si>
    <t>Фiзична культура i спорт</t>
  </si>
  <si>
    <t>ВСЬОГО ВИДАТКІВ</t>
  </si>
  <si>
    <t>Доходи</t>
  </si>
  <si>
    <t>ВСЬОГО ДОХОДІВ</t>
  </si>
  <si>
    <t>Субвенції з державного бюджету місцевим бюджетам - разом</t>
  </si>
  <si>
    <t>Державне управління</t>
  </si>
  <si>
    <t>Культура i мистецтво</t>
  </si>
  <si>
    <t>РАЗОМ ВИДАТКІВ</t>
  </si>
  <si>
    <t xml:space="preserve">Аналіз виконання доходів спеціального фонду </t>
  </si>
  <si>
    <t>Надходження коштів від відшкодування втрат сільськогосподарського і лісогосподарського виробництва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</si>
  <si>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</si>
  <si>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 xml:space="preserve">Аналіз виконання видатків спеціального фонду  </t>
  </si>
  <si>
    <t>Екологічний податок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</si>
  <si>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</si>
  <si>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</si>
  <si>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5=3-2</t>
  </si>
  <si>
    <t>Економічна діяльність, в т.ч.: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</si>
  <si>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</si>
  <si>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</si>
  <si>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 дорожнє господарство</t>
  </si>
  <si>
    <t>інші програми та заходи, пов'язані з економічною діяльністю</t>
  </si>
  <si>
    <t>Інша діяльність, в т.ч.:</t>
  </si>
  <si>
    <t xml:space="preserve">охорона навколишнього природного середовища </t>
  </si>
  <si>
    <t>Субвенції з місцевого бюджету іншим місцевим бюджетам на здійснення програм та заходів за рахунок коштів місцевих бюджетів в т.ч.:</t>
  </si>
  <si>
    <t>РАЗОМ ДОХОДИ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</si>
  <si>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</si>
  <si>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місцевих бюджетів іншим місцевим бюджетам - разом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</si>
  <si>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</si>
  <si>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здійснення природоохоронних заходів</t>
  </si>
  <si>
    <t>Інші субвенції з місцевого бюджету</t>
  </si>
  <si>
    <t>(згідно даних річного звіту ГУ ДКСУ у Рівненській області)</t>
  </si>
  <si>
    <t xml:space="preserve">Відсоток виконання до плану </t>
  </si>
  <si>
    <t>Відсоток виконання до плану</t>
  </si>
  <si>
    <r>
      <t>Кредитування бюджету</t>
    </r>
    <r>
      <rPr>
        <sz val="12"/>
        <rFont val="Arial Cyr"/>
        <family val="0"/>
      </rPr>
      <t xml:space="preserve">  </t>
    </r>
  </si>
  <si>
    <t>(тис. грн)</t>
  </si>
  <si>
    <t>( тис. грн )</t>
  </si>
  <si>
    <t xml:space="preserve">Затверджено на 2020 рік з урахуванням змін </t>
  </si>
  <si>
    <t>Субвенція з місцевого бюджету державному бюджету на виконання програм соціально-економічного розвитку регіонів</t>
  </si>
  <si>
    <r>
      <t xml:space="preserve">ВСЬОГО </t>
    </r>
    <r>
      <rPr>
        <i/>
        <sz val="12"/>
        <rFont val="Arial Cyr"/>
        <family val="0"/>
      </rPr>
      <t>( з урахуванням кредитування )</t>
    </r>
  </si>
  <si>
    <t>за 2021 рік</t>
  </si>
  <si>
    <t>Затверджено на 2021 рік з урахуванням змін</t>
  </si>
  <si>
    <t>Виконано за 2021 рік</t>
  </si>
  <si>
    <t>Відхилення до плану (тис. грн)</t>
  </si>
  <si>
    <t>Кошти від відчуження майна, що належить Автономній Республіці Крим та майна, що перебуває в комунальній власності  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</si>
  <si>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</si>
  <si>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Субвенція з державного бюджету місцевим бюджетам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</si>
  <si>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</si>
  <si>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</si>
  <si>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Житлово-комунальне господарство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</si>
  <si>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</si>
  <si>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Субвенції з місцевого бюджету іншим місцевим бюджетам на здійснення інших програм та заходів за рахунок субвенцій з державного бюджету, в т.ч.:</t>
  </si>
  <si>
    <t>субвенція з місцевого бюджету на 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</si>
  <si>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</si>
  <si>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інші субвенції з місцевого бюджету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</si>
</sst>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"/>
    <numFmt numFmtId="199" formatCode="0.0000"/>
    <numFmt numFmtId="200" formatCode="0.000"/>
    <numFmt numFmtId="201" formatCode="0.00000"/>
    <numFmt numFmtId="202" formatCode="0.000000"/>
    <numFmt numFmtId="203" formatCode="#,##0.0"/>
    <numFmt numFmtId="204" formatCode="#,##0.000"/>
    <numFmt numFmtId="205" formatCode="#,##0.0000"/>
    <numFmt numFmtId="206" formatCode="#,##0.00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"/>
    <numFmt numFmtId="212" formatCode="0.00000000"/>
    <numFmt numFmtId="213" formatCode="0.000000000"/>
    <numFmt numFmtId="214" formatCode="0.0000000000"/>
    <numFmt numFmtId="215" formatCode="0.00000000000"/>
    <numFmt numFmtId="216" formatCode="&quot;Так&quot;;&quot;Так&quot;;&quot;Ні&quot;"/>
    <numFmt numFmtId="217" formatCode="&quot;True&quot;;&quot;True&quot;;&quot;False&quot;"/>
    <numFmt numFmtId="218" formatCode="&quot;Увімк&quot;;&quot;Увімк&quot;;&quot;Вимк&quot;"/>
    <numFmt numFmtId="219" formatCode="[$¥€-2]\ ###,000_);[Red]\([$€-2]\ ###,000\)"/>
    <numFmt numFmtId="220" formatCode="#,##0.000000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3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21"/>
      <name val="Arial Cyr"/>
      <family val="2"/>
    </font>
    <font>
      <b/>
      <i/>
      <sz val="12"/>
      <name val="Arial Cyr"/>
      <family val="0"/>
    </font>
    <font>
      <b/>
      <i/>
      <sz val="14"/>
      <name val="Arial Cyr"/>
      <family val="2"/>
    </font>
    <font>
      <b/>
      <sz val="18"/>
      <name val="Arial Cyr"/>
      <family val="2"/>
    </font>
    <font>
      <b/>
      <sz val="19"/>
      <name val="Arial Cyr"/>
      <family val="2"/>
    </font>
    <font>
      <b/>
      <sz val="16"/>
      <name val="Arial Cyr"/>
      <family val="0"/>
    </font>
    <font>
      <b/>
      <sz val="17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sz val="18"/>
      <name val="Arial Cyr"/>
      <family val="0"/>
    </font>
    <font>
      <b/>
      <sz val="12"/>
      <color indexed="61"/>
      <name val="Arial Cyr"/>
      <family val="2"/>
    </font>
    <font>
      <i/>
      <sz val="11"/>
      <name val="Arial Cyr"/>
      <family val="0"/>
    </font>
    <font>
      <b/>
      <i/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43" fillId="0" borderId="0">
      <alignment/>
      <protection/>
    </xf>
    <xf numFmtId="0" fontId="8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43" fillId="31" borderId="8" applyNumberFormat="0" applyFont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98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" fontId="11" fillId="0" borderId="10" xfId="0" applyNumberFormat="1" applyFont="1" applyBorder="1" applyAlignment="1">
      <alignment wrapText="1"/>
    </xf>
    <xf numFmtId="1" fontId="11" fillId="0" borderId="11" xfId="0" applyNumberFormat="1" applyFont="1" applyBorder="1" applyAlignment="1">
      <alignment wrapText="1"/>
    </xf>
    <xf numFmtId="198" fontId="6" fillId="0" borderId="0" xfId="0" applyNumberFormat="1" applyFont="1" applyFill="1" applyBorder="1" applyAlignment="1">
      <alignment/>
    </xf>
    <xf numFmtId="1" fontId="1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1" fontId="6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1" fontId="11" fillId="0" borderId="11" xfId="0" applyNumberFormat="1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1" fontId="14" fillId="0" borderId="15" xfId="0" applyNumberFormat="1" applyFont="1" applyBorder="1" applyAlignment="1">
      <alignment horizontal="left" wrapText="1"/>
    </xf>
    <xf numFmtId="1" fontId="17" fillId="0" borderId="12" xfId="0" applyNumberFormat="1" applyFont="1" applyBorder="1" applyAlignment="1">
      <alignment horizontal="center" wrapText="1"/>
    </xf>
    <xf numFmtId="1" fontId="18" fillId="0" borderId="12" xfId="0" applyNumberFormat="1" applyFont="1" applyBorder="1" applyAlignment="1">
      <alignment horizontal="center" wrapText="1"/>
    </xf>
    <xf numFmtId="203" fontId="10" fillId="0" borderId="16" xfId="0" applyNumberFormat="1" applyFont="1" applyBorder="1" applyAlignment="1">
      <alignment/>
    </xf>
    <xf numFmtId="203" fontId="10" fillId="0" borderId="17" xfId="0" applyNumberFormat="1" applyFont="1" applyBorder="1" applyAlignment="1">
      <alignment/>
    </xf>
    <xf numFmtId="203" fontId="10" fillId="0" borderId="18" xfId="0" applyNumberFormat="1" applyFont="1" applyBorder="1" applyAlignment="1">
      <alignment/>
    </xf>
    <xf numFmtId="203" fontId="10" fillId="0" borderId="19" xfId="0" applyNumberFormat="1" applyFont="1" applyBorder="1" applyAlignment="1">
      <alignment/>
    </xf>
    <xf numFmtId="203" fontId="10" fillId="0" borderId="20" xfId="0" applyNumberFormat="1" applyFont="1" applyBorder="1" applyAlignment="1">
      <alignment/>
    </xf>
    <xf numFmtId="203" fontId="10" fillId="0" borderId="21" xfId="0" applyNumberFormat="1" applyFont="1" applyBorder="1" applyAlignment="1">
      <alignment/>
    </xf>
    <xf numFmtId="20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left" wrapText="1"/>
    </xf>
    <xf numFmtId="1" fontId="20" fillId="0" borderId="0" xfId="0" applyNumberFormat="1" applyFont="1" applyAlignment="1">
      <alignment/>
    </xf>
    <xf numFmtId="1" fontId="10" fillId="0" borderId="0" xfId="0" applyNumberFormat="1" applyFont="1" applyAlignment="1">
      <alignment horizontal="center" wrapText="1"/>
    </xf>
    <xf numFmtId="1" fontId="6" fillId="0" borderId="0" xfId="0" applyNumberFormat="1" applyFont="1" applyBorder="1" applyAlignment="1">
      <alignment wrapText="1"/>
    </xf>
    <xf numFmtId="203" fontId="0" fillId="0" borderId="0" xfId="0" applyNumberFormat="1" applyAlignment="1">
      <alignment horizontal="centerContinuous"/>
    </xf>
    <xf numFmtId="203" fontId="21" fillId="0" borderId="0" xfId="0" applyNumberFormat="1" applyFont="1" applyAlignment="1">
      <alignment/>
    </xf>
    <xf numFmtId="203" fontId="11" fillId="0" borderId="0" xfId="0" applyNumberFormat="1" applyFont="1" applyBorder="1" applyAlignment="1">
      <alignment horizontal="right" wrapText="1"/>
    </xf>
    <xf numFmtId="203" fontId="22" fillId="0" borderId="0" xfId="0" applyNumberFormat="1" applyFont="1" applyBorder="1" applyAlignment="1">
      <alignment wrapText="1"/>
    </xf>
    <xf numFmtId="203" fontId="22" fillId="0" borderId="0" xfId="0" applyNumberFormat="1" applyFont="1" applyBorder="1" applyAlignment="1">
      <alignment horizontal="right" wrapText="1"/>
    </xf>
    <xf numFmtId="198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" fontId="11" fillId="0" borderId="16" xfId="0" applyNumberFormat="1" applyFont="1" applyBorder="1" applyAlignment="1">
      <alignment wrapText="1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1" fontId="11" fillId="0" borderId="13" xfId="0" applyNumberFormat="1" applyFont="1" applyBorder="1" applyAlignment="1">
      <alignment vertical="top" wrapText="1"/>
    </xf>
    <xf numFmtId="203" fontId="11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203" fontId="60" fillId="0" borderId="0" xfId="0" applyNumberFormat="1" applyFont="1" applyAlignment="1">
      <alignment/>
    </xf>
    <xf numFmtId="203" fontId="10" fillId="0" borderId="0" xfId="0" applyNumberFormat="1" applyFont="1" applyAlignment="1">
      <alignment/>
    </xf>
    <xf numFmtId="203" fontId="60" fillId="0" borderId="0" xfId="0" applyNumberFormat="1" applyFont="1" applyBorder="1" applyAlignment="1">
      <alignment/>
    </xf>
    <xf numFmtId="203" fontId="10" fillId="0" borderId="0" xfId="0" applyNumberFormat="1" applyFont="1" applyBorder="1" applyAlignment="1">
      <alignment/>
    </xf>
    <xf numFmtId="198" fontId="6" fillId="0" borderId="0" xfId="0" applyNumberFormat="1" applyFont="1" applyBorder="1" applyAlignment="1">
      <alignment horizontal="left" wrapText="1"/>
    </xf>
    <xf numFmtId="0" fontId="11" fillId="0" borderId="0" xfId="0" applyFont="1" applyAlignment="1">
      <alignment horizontal="right"/>
    </xf>
    <xf numFmtId="1" fontId="4" fillId="0" borderId="16" xfId="0" applyNumberFormat="1" applyFont="1" applyBorder="1" applyAlignment="1">
      <alignment vertical="top" wrapText="1"/>
    </xf>
    <xf numFmtId="203" fontId="10" fillId="0" borderId="17" xfId="0" applyNumberFormat="1" applyFont="1" applyBorder="1" applyAlignment="1">
      <alignment/>
    </xf>
    <xf numFmtId="203" fontId="10" fillId="0" borderId="21" xfId="0" applyNumberFormat="1" applyFont="1" applyBorder="1" applyAlignment="1">
      <alignment/>
    </xf>
    <xf numFmtId="203" fontId="10" fillId="0" borderId="18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left" vertical="top" wrapText="1"/>
    </xf>
    <xf numFmtId="1" fontId="14" fillId="0" borderId="10" xfId="0" applyNumberFormat="1" applyFont="1" applyBorder="1" applyAlignment="1">
      <alignment horizontal="left" wrapText="1"/>
    </xf>
    <xf numFmtId="203" fontId="19" fillId="0" borderId="17" xfId="0" applyNumberFormat="1" applyFont="1" applyBorder="1" applyAlignment="1">
      <alignment/>
    </xf>
    <xf numFmtId="203" fontId="19" fillId="0" borderId="18" xfId="0" applyNumberFormat="1" applyFont="1" applyBorder="1" applyAlignment="1">
      <alignment/>
    </xf>
    <xf numFmtId="1" fontId="11" fillId="0" borderId="11" xfId="0" applyNumberFormat="1" applyFont="1" applyBorder="1" applyAlignment="1">
      <alignment vertical="top" wrapText="1"/>
    </xf>
    <xf numFmtId="198" fontId="11" fillId="0" borderId="0" xfId="0" applyNumberFormat="1" applyFont="1" applyBorder="1" applyAlignment="1">
      <alignment horizontal="left" wrapText="1"/>
    </xf>
    <xf numFmtId="1" fontId="2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203" fontId="10" fillId="0" borderId="16" xfId="0" applyNumberFormat="1" applyFont="1" applyBorder="1" applyAlignment="1">
      <alignment horizontal="right"/>
    </xf>
    <xf numFmtId="203" fontId="24" fillId="0" borderId="13" xfId="0" applyNumberFormat="1" applyFont="1" applyBorder="1" applyAlignment="1">
      <alignment/>
    </xf>
    <xf numFmtId="203" fontId="24" fillId="0" borderId="14" xfId="0" applyNumberFormat="1" applyFont="1" applyBorder="1" applyAlignment="1">
      <alignment/>
    </xf>
    <xf numFmtId="203" fontId="19" fillId="0" borderId="22" xfId="0" applyNumberFormat="1" applyFont="1" applyBorder="1" applyAlignment="1">
      <alignment/>
    </xf>
    <xf numFmtId="203" fontId="19" fillId="0" borderId="23" xfId="0" applyNumberFormat="1" applyFont="1" applyBorder="1" applyAlignment="1">
      <alignment/>
    </xf>
    <xf numFmtId="203" fontId="24" fillId="0" borderId="13" xfId="0" applyNumberFormat="1" applyFont="1" applyBorder="1" applyAlignment="1">
      <alignment/>
    </xf>
    <xf numFmtId="203" fontId="24" fillId="0" borderId="14" xfId="0" applyNumberFormat="1" applyFont="1" applyBorder="1" applyAlignment="1">
      <alignment/>
    </xf>
    <xf numFmtId="1" fontId="11" fillId="0" borderId="17" xfId="0" applyNumberFormat="1" applyFont="1" applyBorder="1" applyAlignment="1">
      <alignment wrapText="1"/>
    </xf>
    <xf numFmtId="203" fontId="11" fillId="0" borderId="17" xfId="0" applyNumberFormat="1" applyFont="1" applyBorder="1" applyAlignment="1">
      <alignment/>
    </xf>
    <xf numFmtId="203" fontId="11" fillId="0" borderId="16" xfId="0" applyNumberFormat="1" applyFont="1" applyBorder="1" applyAlignment="1">
      <alignment/>
    </xf>
    <xf numFmtId="203" fontId="11" fillId="33" borderId="16" xfId="0" applyNumberFormat="1" applyFont="1" applyFill="1" applyBorder="1" applyAlignment="1">
      <alignment/>
    </xf>
    <xf numFmtId="1" fontId="13" fillId="0" borderId="13" xfId="0" applyNumberFormat="1" applyFont="1" applyBorder="1" applyAlignment="1">
      <alignment horizontal="center" wrapText="1"/>
    </xf>
    <xf numFmtId="203" fontId="13" fillId="0" borderId="13" xfId="0" applyNumberFormat="1" applyFont="1" applyBorder="1" applyAlignment="1">
      <alignment/>
    </xf>
    <xf numFmtId="203" fontId="13" fillId="0" borderId="13" xfId="0" applyNumberFormat="1" applyFont="1" applyBorder="1" applyAlignment="1">
      <alignment horizontal="right"/>
    </xf>
    <xf numFmtId="203" fontId="11" fillId="0" borderId="13" xfId="0" applyNumberFormat="1" applyFont="1" applyBorder="1" applyAlignment="1">
      <alignment/>
    </xf>
    <xf numFmtId="203" fontId="4" fillId="0" borderId="17" xfId="0" applyNumberFormat="1" applyFont="1" applyBorder="1" applyAlignment="1">
      <alignment/>
    </xf>
    <xf numFmtId="1" fontId="11" fillId="0" borderId="16" xfId="0" applyNumberFormat="1" applyFont="1" applyBorder="1" applyAlignment="1">
      <alignment horizontal="left" vertical="top" wrapText="1"/>
    </xf>
    <xf numFmtId="203" fontId="4" fillId="0" borderId="16" xfId="0" applyNumberFormat="1" applyFont="1" applyBorder="1" applyAlignment="1">
      <alignment/>
    </xf>
    <xf numFmtId="1" fontId="4" fillId="0" borderId="24" xfId="0" applyNumberFormat="1" applyFont="1" applyBorder="1" applyAlignment="1">
      <alignment horizontal="left" wrapText="1"/>
    </xf>
    <xf numFmtId="203" fontId="11" fillId="0" borderId="24" xfId="0" applyNumberFormat="1" applyFont="1" applyBorder="1" applyAlignment="1">
      <alignment/>
    </xf>
    <xf numFmtId="1" fontId="13" fillId="0" borderId="22" xfId="0" applyNumberFormat="1" applyFont="1" applyBorder="1" applyAlignment="1">
      <alignment horizontal="left" wrapText="1"/>
    </xf>
    <xf numFmtId="203" fontId="13" fillId="0" borderId="22" xfId="0" applyNumberFormat="1" applyFont="1" applyBorder="1" applyAlignment="1">
      <alignment/>
    </xf>
    <xf numFmtId="1" fontId="11" fillId="0" borderId="16" xfId="0" applyNumberFormat="1" applyFont="1" applyBorder="1" applyAlignment="1">
      <alignment vertical="top" wrapText="1"/>
    </xf>
    <xf numFmtId="1" fontId="11" fillId="0" borderId="11" xfId="0" applyNumberFormat="1" applyFont="1" applyBorder="1" applyAlignment="1">
      <alignment horizontal="left" vertical="top" wrapText="1"/>
    </xf>
    <xf numFmtId="1" fontId="11" fillId="0" borderId="10" xfId="0" applyNumberFormat="1" applyFont="1" applyBorder="1" applyAlignment="1">
      <alignment horizontal="left" vertical="top" wrapText="1"/>
    </xf>
    <xf numFmtId="0" fontId="10" fillId="0" borderId="25" xfId="0" applyFont="1" applyBorder="1" applyAlignment="1">
      <alignment/>
    </xf>
    <xf numFmtId="203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211" fontId="0" fillId="0" borderId="0" xfId="0" applyNumberFormat="1" applyAlignment="1">
      <alignment/>
    </xf>
    <xf numFmtId="220" fontId="0" fillId="0" borderId="0" xfId="0" applyNumberFormat="1" applyAlignment="1">
      <alignment/>
    </xf>
    <xf numFmtId="203" fontId="10" fillId="0" borderId="16" xfId="0" applyNumberFormat="1" applyFont="1" applyBorder="1" applyAlignment="1">
      <alignment/>
    </xf>
    <xf numFmtId="203" fontId="10" fillId="0" borderId="20" xfId="0" applyNumberFormat="1" applyFont="1" applyBorder="1" applyAlignment="1">
      <alignment/>
    </xf>
    <xf numFmtId="203" fontId="10" fillId="0" borderId="19" xfId="0" applyNumberFormat="1" applyFont="1" applyBorder="1" applyAlignment="1">
      <alignment/>
    </xf>
    <xf numFmtId="203" fontId="11" fillId="33" borderId="17" xfId="0" applyNumberFormat="1" applyFont="1" applyFill="1" applyBorder="1" applyAlignment="1">
      <alignment/>
    </xf>
    <xf numFmtId="1" fontId="16" fillId="0" borderId="0" xfId="0" applyNumberFormat="1" applyFont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ечание 2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90" zoomScaleNormal="90" zoomScalePageLayoutView="0" workbookViewId="0" topLeftCell="A25">
      <selection activeCell="B28" sqref="B28"/>
    </sheetView>
  </sheetViews>
  <sheetFormatPr defaultColWidth="9.00390625" defaultRowHeight="12.75"/>
  <cols>
    <col min="1" max="1" width="58.50390625" style="1" customWidth="1"/>
    <col min="2" max="2" width="17.875" style="0" customWidth="1"/>
    <col min="3" max="3" width="16.75390625" style="0" customWidth="1"/>
    <col min="4" max="4" width="14.875" style="0" customWidth="1"/>
    <col min="5" max="5" width="15.75390625" style="0" customWidth="1"/>
    <col min="7" max="7" width="25.75390625" style="0" customWidth="1"/>
  </cols>
  <sheetData>
    <row r="1" spans="1:5" ht="28.5" customHeight="1">
      <c r="A1" s="100" t="s">
        <v>13</v>
      </c>
      <c r="B1" s="100"/>
      <c r="C1" s="100"/>
      <c r="D1" s="100"/>
      <c r="E1" s="100"/>
    </row>
    <row r="2" spans="1:5" ht="26.25" customHeight="1">
      <c r="A2" s="100" t="s">
        <v>0</v>
      </c>
      <c r="B2" s="100"/>
      <c r="C2" s="100"/>
      <c r="D2" s="100"/>
      <c r="E2" s="100"/>
    </row>
    <row r="3" spans="1:5" ht="25.5" customHeight="1">
      <c r="A3" s="100" t="s">
        <v>44</v>
      </c>
      <c r="B3" s="100"/>
      <c r="C3" s="100"/>
      <c r="D3" s="100"/>
      <c r="E3" s="100"/>
    </row>
    <row r="4" spans="1:5" ht="19.5" customHeight="1" thickBot="1">
      <c r="A4" s="63" t="s">
        <v>35</v>
      </c>
      <c r="C4" s="34"/>
      <c r="D4" s="5"/>
      <c r="E4" s="18" t="s">
        <v>39</v>
      </c>
    </row>
    <row r="5" spans="1:7" ht="64.5" customHeight="1">
      <c r="A5" s="101" t="s">
        <v>7</v>
      </c>
      <c r="B5" s="104" t="s">
        <v>45</v>
      </c>
      <c r="C5" s="104" t="s">
        <v>46</v>
      </c>
      <c r="D5" s="104" t="s">
        <v>36</v>
      </c>
      <c r="E5" s="107" t="s">
        <v>47</v>
      </c>
      <c r="F5" s="64"/>
      <c r="G5" s="4"/>
    </row>
    <row r="6" spans="1:6" ht="13.5" customHeight="1">
      <c r="A6" s="102"/>
      <c r="B6" s="105"/>
      <c r="C6" s="105"/>
      <c r="D6" s="105"/>
      <c r="E6" s="108"/>
      <c r="F6" s="64"/>
    </row>
    <row r="7" spans="1:6" ht="0.75" customHeight="1" thickBot="1">
      <c r="A7" s="103"/>
      <c r="B7" s="106"/>
      <c r="C7" s="106"/>
      <c r="D7" s="106"/>
      <c r="E7" s="109"/>
      <c r="F7" s="65"/>
    </row>
    <row r="8" spans="1:6" ht="16.5" customHeight="1" thickBot="1">
      <c r="A8" s="15">
        <v>1</v>
      </c>
      <c r="B8" s="16">
        <v>2</v>
      </c>
      <c r="C8" s="16">
        <v>3</v>
      </c>
      <c r="D8" s="16">
        <v>4</v>
      </c>
      <c r="E8" s="17">
        <v>5</v>
      </c>
      <c r="F8" s="65"/>
    </row>
    <row r="9" spans="1:7" ht="21.75" customHeight="1">
      <c r="A9" s="7" t="s">
        <v>17</v>
      </c>
      <c r="B9" s="24">
        <v>10391</v>
      </c>
      <c r="C9" s="27">
        <v>9247.21331</v>
      </c>
      <c r="D9" s="24">
        <f>C9/B9*100</f>
        <v>88.9925253584833</v>
      </c>
      <c r="E9" s="25">
        <f>C9-B9</f>
        <v>-1143.7866900000008</v>
      </c>
      <c r="G9" s="4"/>
    </row>
    <row r="10" spans="1:7" ht="51" customHeight="1">
      <c r="A10" s="7" t="s">
        <v>14</v>
      </c>
      <c r="B10" s="24">
        <v>1047</v>
      </c>
      <c r="C10" s="28">
        <v>2100.78494</v>
      </c>
      <c r="D10" s="66">
        <f>C10/B10*100</f>
        <v>200.64803629417383</v>
      </c>
      <c r="E10" s="26">
        <f>C10-B10</f>
        <v>1053.78494</v>
      </c>
      <c r="G10" s="4"/>
    </row>
    <row r="11" spans="1:7" ht="46.5" customHeight="1">
      <c r="A11" s="6" t="s">
        <v>18</v>
      </c>
      <c r="B11" s="24">
        <v>524.4</v>
      </c>
      <c r="C11" s="28">
        <v>967.80804</v>
      </c>
      <c r="D11" s="23">
        <f aca="true" t="shared" si="0" ref="D11:D26">C11/B11*100</f>
        <v>184.55530892448513</v>
      </c>
      <c r="E11" s="26">
        <f aca="true" t="shared" si="1" ref="E11:E26">C11-B11</f>
        <v>443.40804</v>
      </c>
      <c r="G11" s="4"/>
    </row>
    <row r="12" spans="1:7" ht="61.5" customHeight="1">
      <c r="A12" s="7" t="s">
        <v>15</v>
      </c>
      <c r="B12" s="24">
        <v>15</v>
      </c>
      <c r="C12" s="28">
        <v>14.44028</v>
      </c>
      <c r="D12" s="23">
        <f t="shared" si="0"/>
        <v>96.26853333333332</v>
      </c>
      <c r="E12" s="26">
        <f t="shared" si="1"/>
        <v>-0.5597200000000004</v>
      </c>
      <c r="G12" s="4"/>
    </row>
    <row r="13" spans="1:7" ht="22.5" customHeight="1">
      <c r="A13" s="7" t="s">
        <v>19</v>
      </c>
      <c r="B13" s="24">
        <v>83445.327</v>
      </c>
      <c r="C13" s="28">
        <v>117301.11457</v>
      </c>
      <c r="D13" s="23">
        <f t="shared" si="0"/>
        <v>140.57241883658747</v>
      </c>
      <c r="E13" s="26">
        <f t="shared" si="1"/>
        <v>33855.78757</v>
      </c>
      <c r="G13" s="4"/>
    </row>
    <row r="14" spans="1:7" ht="47.25" customHeight="1" thickBot="1">
      <c r="A14" s="7" t="s">
        <v>48</v>
      </c>
      <c r="B14" s="24">
        <v>846.35</v>
      </c>
      <c r="C14" s="28">
        <v>1515.01425</v>
      </c>
      <c r="D14" s="23">
        <f t="shared" si="0"/>
        <v>179.00564187392922</v>
      </c>
      <c r="E14" s="26">
        <f t="shared" si="1"/>
        <v>668.6642499999999</v>
      </c>
      <c r="G14" s="94"/>
    </row>
    <row r="15" spans="1:7" ht="24.75" customHeight="1" thickBot="1">
      <c r="A15" s="21" t="s">
        <v>29</v>
      </c>
      <c r="B15" s="67">
        <f>SUM(B9:B14)</f>
        <v>96269.077</v>
      </c>
      <c r="C15" s="67">
        <f>SUM(C9:C14)</f>
        <v>131146.37539</v>
      </c>
      <c r="D15" s="67">
        <f t="shared" si="0"/>
        <v>136.22897349478066</v>
      </c>
      <c r="E15" s="68">
        <f t="shared" si="1"/>
        <v>34877.298389999996</v>
      </c>
      <c r="G15" s="29"/>
    </row>
    <row r="16" spans="1:7" ht="39" customHeight="1">
      <c r="A16" s="20" t="s">
        <v>9</v>
      </c>
      <c r="B16" s="69">
        <f>SUM(B17:B20)</f>
        <v>1161665.7</v>
      </c>
      <c r="C16" s="69">
        <f>SUM(C17:C19)</f>
        <v>1016822.48709</v>
      </c>
      <c r="D16" s="69">
        <f t="shared" si="0"/>
        <v>87.5314203638792</v>
      </c>
      <c r="E16" s="70">
        <f t="shared" si="1"/>
        <v>-144843.21291</v>
      </c>
      <c r="G16" s="95"/>
    </row>
    <row r="17" spans="1:7" ht="48.75" customHeight="1">
      <c r="A17" s="89" t="s">
        <v>49</v>
      </c>
      <c r="B17" s="54">
        <v>30052.2</v>
      </c>
      <c r="C17" s="55">
        <v>29886.9551</v>
      </c>
      <c r="D17" s="54">
        <f t="shared" si="0"/>
        <v>99.4501404223318</v>
      </c>
      <c r="E17" s="56">
        <f>C17-B17</f>
        <v>-165.2449000000015</v>
      </c>
      <c r="G17" s="29"/>
    </row>
    <row r="18" spans="1:7" ht="107.25" customHeight="1">
      <c r="A18" s="14" t="s">
        <v>50</v>
      </c>
      <c r="B18" s="54">
        <v>518036.1</v>
      </c>
      <c r="C18" s="55">
        <v>374444.33199</v>
      </c>
      <c r="D18" s="54">
        <f t="shared" si="0"/>
        <v>72.28151319763236</v>
      </c>
      <c r="E18" s="56">
        <f>C18-B18</f>
        <v>-143591.76801</v>
      </c>
      <c r="G18" s="29"/>
    </row>
    <row r="19" spans="1:5" ht="78.75" customHeight="1">
      <c r="A19" s="57" t="s">
        <v>30</v>
      </c>
      <c r="B19" s="54">
        <v>612491.2</v>
      </c>
      <c r="C19" s="55">
        <v>612491.2</v>
      </c>
      <c r="D19" s="54">
        <f t="shared" si="0"/>
        <v>100</v>
      </c>
      <c r="E19" s="56">
        <f t="shared" si="1"/>
        <v>0</v>
      </c>
    </row>
    <row r="20" spans="1:5" ht="60" customHeight="1">
      <c r="A20" s="57" t="s">
        <v>51</v>
      </c>
      <c r="B20" s="54">
        <v>1086.2</v>
      </c>
      <c r="C20" s="55"/>
      <c r="D20" s="54">
        <f t="shared" si="0"/>
        <v>0</v>
      </c>
      <c r="E20" s="56">
        <f>C20-B20</f>
        <v>-1086.2</v>
      </c>
    </row>
    <row r="21" spans="1:5" ht="36.75" customHeight="1">
      <c r="A21" s="58" t="s">
        <v>31</v>
      </c>
      <c r="B21" s="59">
        <f>SUM(B22:B25)</f>
        <v>112103.71841</v>
      </c>
      <c r="C21" s="59">
        <f>SUM(C22:C25)</f>
        <v>82422.30747</v>
      </c>
      <c r="D21" s="59">
        <f t="shared" si="0"/>
        <v>73.52325920943554</v>
      </c>
      <c r="E21" s="60">
        <f t="shared" si="1"/>
        <v>-29681.41094</v>
      </c>
    </row>
    <row r="22" spans="1:5" ht="62.25" customHeight="1">
      <c r="A22" s="90" t="s">
        <v>52</v>
      </c>
      <c r="B22" s="54">
        <v>1939.5</v>
      </c>
      <c r="C22" s="55">
        <v>1939.5</v>
      </c>
      <c r="D22" s="54">
        <f t="shared" si="0"/>
        <v>100</v>
      </c>
      <c r="E22" s="56">
        <f t="shared" si="1"/>
        <v>0</v>
      </c>
    </row>
    <row r="23" spans="1:5" ht="76.5" customHeight="1">
      <c r="A23" s="90" t="s">
        <v>32</v>
      </c>
      <c r="B23" s="96">
        <v>350</v>
      </c>
      <c r="C23" s="97"/>
      <c r="D23" s="96">
        <f t="shared" si="0"/>
        <v>0</v>
      </c>
      <c r="E23" s="98">
        <f t="shared" si="1"/>
        <v>-350</v>
      </c>
    </row>
    <row r="24" spans="1:5" ht="33.75" customHeight="1">
      <c r="A24" s="89" t="s">
        <v>33</v>
      </c>
      <c r="B24" s="54">
        <v>958</v>
      </c>
      <c r="C24" s="55">
        <v>800</v>
      </c>
      <c r="D24" s="54">
        <f t="shared" si="0"/>
        <v>83.50730688935282</v>
      </c>
      <c r="E24" s="56">
        <f t="shared" si="1"/>
        <v>-158</v>
      </c>
    </row>
    <row r="25" spans="1:5" ht="20.25" customHeight="1" thickBot="1">
      <c r="A25" s="61" t="s">
        <v>34</v>
      </c>
      <c r="B25" s="54">
        <v>108856.21841</v>
      </c>
      <c r="C25" s="55">
        <v>79682.80747</v>
      </c>
      <c r="D25" s="54">
        <f t="shared" si="0"/>
        <v>73.20005107092715</v>
      </c>
      <c r="E25" s="56">
        <f>C25-B25</f>
        <v>-29173.41094</v>
      </c>
    </row>
    <row r="26" spans="1:5" ht="25.5" customHeight="1" thickBot="1">
      <c r="A26" s="22" t="s">
        <v>8</v>
      </c>
      <c r="B26" s="71">
        <f>B15+B16+B21</f>
        <v>1370038.49541</v>
      </c>
      <c r="C26" s="71">
        <f>C15+C16+C21</f>
        <v>1230391.16995</v>
      </c>
      <c r="D26" s="71">
        <f t="shared" si="0"/>
        <v>89.80705097500133</v>
      </c>
      <c r="E26" s="72">
        <f t="shared" si="1"/>
        <v>-139647.32545999996</v>
      </c>
    </row>
    <row r="27" spans="1:5" ht="54.75" customHeight="1">
      <c r="A27" s="32"/>
      <c r="B27" s="48"/>
      <c r="C27" s="48"/>
      <c r="D27" s="91"/>
      <c r="E27" s="91"/>
    </row>
    <row r="28" spans="2:4" ht="38.25" customHeight="1">
      <c r="B28" s="4"/>
      <c r="C28" s="29"/>
      <c r="D28" s="4"/>
    </row>
    <row r="29" spans="2:3" ht="35.25" customHeight="1">
      <c r="B29" s="4"/>
      <c r="C29" s="29"/>
    </row>
    <row r="30" spans="2:3" ht="24.75" customHeight="1">
      <c r="B30" s="29"/>
      <c r="C30" s="29"/>
    </row>
  </sheetData>
  <sheetProtection/>
  <mergeCells count="8">
    <mergeCell ref="A1:E1"/>
    <mergeCell ref="A2:E2"/>
    <mergeCell ref="A3:E3"/>
    <mergeCell ref="A5:A7"/>
    <mergeCell ref="B5:B7"/>
    <mergeCell ref="C5:C7"/>
    <mergeCell ref="D5:D7"/>
    <mergeCell ref="E5:E7"/>
  </mergeCells>
  <printOptions/>
  <pageMargins left="0.5511811023622047" right="0.1968503937007874" top="0.1968503937007874" bottom="0.0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showZeros="0" view="pageBreakPreview" zoomScale="93" zoomScaleNormal="75" zoomScaleSheetLayoutView="93" zoomScalePageLayoutView="0" workbookViewId="0" topLeftCell="A1">
      <selection activeCell="B36" sqref="B36:C47"/>
    </sheetView>
  </sheetViews>
  <sheetFormatPr defaultColWidth="9.00390625" defaultRowHeight="12.75"/>
  <cols>
    <col min="1" max="1" width="51.875" style="1" customWidth="1"/>
    <col min="2" max="2" width="17.00390625" style="0" customWidth="1"/>
    <col min="3" max="3" width="17.125" style="0" customWidth="1"/>
    <col min="4" max="4" width="12.875" style="0" customWidth="1"/>
    <col min="5" max="5" width="15.50390625" style="0" customWidth="1"/>
    <col min="6" max="6" width="14.875" style="0" customWidth="1"/>
    <col min="7" max="7" width="14.25390625" style="0" customWidth="1"/>
    <col min="8" max="8" width="11.25390625" style="0" customWidth="1"/>
  </cols>
  <sheetData>
    <row r="1" spans="1:5" ht="25.5" customHeight="1">
      <c r="A1" s="110" t="s">
        <v>16</v>
      </c>
      <c r="B1" s="110"/>
      <c r="C1" s="110"/>
      <c r="D1" s="110"/>
      <c r="E1" s="110"/>
    </row>
    <row r="2" spans="1:5" ht="21.75" customHeight="1">
      <c r="A2" s="110" t="s">
        <v>0</v>
      </c>
      <c r="B2" s="110"/>
      <c r="C2" s="110"/>
      <c r="D2" s="110"/>
      <c r="E2" s="110"/>
    </row>
    <row r="3" spans="1:5" ht="24" customHeight="1">
      <c r="A3" s="111" t="s">
        <v>44</v>
      </c>
      <c r="B3" s="111"/>
      <c r="C3" s="111"/>
      <c r="D3" s="111"/>
      <c r="E3" s="111"/>
    </row>
    <row r="4" spans="1:5" ht="17.25" customHeight="1">
      <c r="A4" s="31" t="s">
        <v>35</v>
      </c>
      <c r="B4" s="12"/>
      <c r="C4" s="13"/>
      <c r="D4" s="19"/>
      <c r="E4" s="52" t="s">
        <v>40</v>
      </c>
    </row>
    <row r="5" spans="1:6" ht="66" customHeight="1">
      <c r="A5" s="112" t="s">
        <v>1</v>
      </c>
      <c r="B5" s="114" t="s">
        <v>41</v>
      </c>
      <c r="C5" s="114" t="s">
        <v>46</v>
      </c>
      <c r="D5" s="114" t="s">
        <v>37</v>
      </c>
      <c r="E5" s="118" t="s">
        <v>47</v>
      </c>
      <c r="F5" s="2"/>
    </row>
    <row r="6" spans="1:6" ht="5.25" customHeight="1" hidden="1">
      <c r="A6" s="113"/>
      <c r="B6" s="115"/>
      <c r="C6" s="115"/>
      <c r="D6" s="116"/>
      <c r="E6" s="115"/>
      <c r="F6" s="2"/>
    </row>
    <row r="7" spans="1:6" ht="6" customHeight="1">
      <c r="A7" s="112"/>
      <c r="B7" s="114"/>
      <c r="C7" s="114"/>
      <c r="D7" s="117"/>
      <c r="E7" s="119"/>
      <c r="F7" s="3"/>
    </row>
    <row r="8" spans="1:6" ht="14.25" customHeight="1">
      <c r="A8" s="42">
        <v>1</v>
      </c>
      <c r="B8" s="43">
        <v>2</v>
      </c>
      <c r="C8" s="43">
        <v>3</v>
      </c>
      <c r="D8" s="43">
        <v>4</v>
      </c>
      <c r="E8" s="43" t="s">
        <v>20</v>
      </c>
      <c r="F8" s="3"/>
    </row>
    <row r="9" spans="1:6" ht="19.5" customHeight="1">
      <c r="A9" s="73" t="s">
        <v>10</v>
      </c>
      <c r="B9" s="74">
        <v>656.6722</v>
      </c>
      <c r="C9" s="74">
        <v>631.47006</v>
      </c>
      <c r="D9" s="74">
        <f aca="true" t="shared" si="0" ref="D9:D25">C9/B9*100</f>
        <v>96.16214299920112</v>
      </c>
      <c r="E9" s="74">
        <f aca="true" t="shared" si="1" ref="E9:E25">C9-B9</f>
        <v>-25.202139999999986</v>
      </c>
      <c r="F9" s="3"/>
    </row>
    <row r="10" spans="1:5" ht="21" customHeight="1">
      <c r="A10" s="41" t="s">
        <v>2</v>
      </c>
      <c r="B10" s="74">
        <v>131784.76587</v>
      </c>
      <c r="C10" s="74">
        <v>122440.95535</v>
      </c>
      <c r="D10" s="74">
        <f t="shared" si="0"/>
        <v>92.90979465015154</v>
      </c>
      <c r="E10" s="74">
        <f t="shared" si="1"/>
        <v>-9343.810519999999</v>
      </c>
    </row>
    <row r="11" spans="1:5" ht="21" customHeight="1">
      <c r="A11" s="41" t="s">
        <v>3</v>
      </c>
      <c r="B11" s="74">
        <v>95677.9221</v>
      </c>
      <c r="C11" s="74">
        <v>85805.55476</v>
      </c>
      <c r="D11" s="74">
        <f t="shared" si="0"/>
        <v>89.68166623677125</v>
      </c>
      <c r="E11" s="74">
        <f t="shared" si="1"/>
        <v>-9872.367339999997</v>
      </c>
    </row>
    <row r="12" spans="1:5" ht="24.75" customHeight="1">
      <c r="A12" s="41" t="s">
        <v>4</v>
      </c>
      <c r="B12" s="74">
        <v>29199.80751</v>
      </c>
      <c r="C12" s="74">
        <v>27857.14557</v>
      </c>
      <c r="D12" s="74">
        <f t="shared" si="0"/>
        <v>95.40181235941306</v>
      </c>
      <c r="E12" s="74">
        <f t="shared" si="1"/>
        <v>-1342.6619399999981</v>
      </c>
    </row>
    <row r="13" spans="1:5" ht="21" customHeight="1">
      <c r="A13" s="41" t="s">
        <v>11</v>
      </c>
      <c r="B13" s="74">
        <v>9648.74721</v>
      </c>
      <c r="C13" s="74">
        <v>8942.11027</v>
      </c>
      <c r="D13" s="74">
        <f t="shared" si="0"/>
        <v>92.67638663734874</v>
      </c>
      <c r="E13" s="74">
        <f t="shared" si="1"/>
        <v>-706.6369400000003</v>
      </c>
    </row>
    <row r="14" spans="1:5" ht="19.5" customHeight="1">
      <c r="A14" s="41" t="s">
        <v>5</v>
      </c>
      <c r="B14" s="74">
        <v>235654.01323</v>
      </c>
      <c r="C14" s="74">
        <v>101000.46873</v>
      </c>
      <c r="D14" s="74">
        <f t="shared" si="0"/>
        <v>42.859642976426976</v>
      </c>
      <c r="E14" s="74">
        <f t="shared" si="1"/>
        <v>-134653.54450000002</v>
      </c>
    </row>
    <row r="15" spans="1:5" ht="19.5" customHeight="1">
      <c r="A15" s="41" t="s">
        <v>53</v>
      </c>
      <c r="B15" s="74">
        <v>100853.773</v>
      </c>
      <c r="C15" s="74">
        <v>505.14153</v>
      </c>
      <c r="D15" s="74">
        <f t="shared" si="0"/>
        <v>0.5008652774943779</v>
      </c>
      <c r="E15" s="74">
        <f t="shared" si="1"/>
        <v>-100348.63147000001</v>
      </c>
    </row>
    <row r="16" spans="1:5" ht="21.75" customHeight="1">
      <c r="A16" s="41" t="s">
        <v>21</v>
      </c>
      <c r="B16" s="75">
        <f>B17+B18+B19+B20+B21</f>
        <v>1009412.68704</v>
      </c>
      <c r="C16" s="75">
        <f>C17+C18+C19+C20+C21</f>
        <v>840977.26183</v>
      </c>
      <c r="D16" s="74">
        <f t="shared" si="0"/>
        <v>83.31352207352181</v>
      </c>
      <c r="E16" s="74">
        <f t="shared" si="1"/>
        <v>-168435.42521000002</v>
      </c>
    </row>
    <row r="17" spans="1:7" ht="32.25" customHeight="1">
      <c r="A17" s="41" t="s">
        <v>22</v>
      </c>
      <c r="B17" s="75">
        <v>1047</v>
      </c>
      <c r="C17" s="75">
        <v>663</v>
      </c>
      <c r="D17" s="74">
        <f t="shared" si="0"/>
        <v>63.323782234957015</v>
      </c>
      <c r="E17" s="74">
        <f t="shared" si="1"/>
        <v>-384</v>
      </c>
      <c r="F17" s="8"/>
      <c r="G17" s="29"/>
    </row>
    <row r="18" spans="1:5" ht="21.75" customHeight="1">
      <c r="A18" s="41" t="s">
        <v>23</v>
      </c>
      <c r="B18" s="74">
        <v>329995.24009</v>
      </c>
      <c r="C18" s="74">
        <v>255065.39174</v>
      </c>
      <c r="D18" s="74">
        <f t="shared" si="0"/>
        <v>77.2936578328935</v>
      </c>
      <c r="E18" s="74">
        <f t="shared" si="1"/>
        <v>-74929.84834999999</v>
      </c>
    </row>
    <row r="19" spans="1:5" ht="30" customHeight="1">
      <c r="A19" s="41" t="s">
        <v>24</v>
      </c>
      <c r="B19" s="76">
        <v>666730.04595</v>
      </c>
      <c r="C19" s="74">
        <v>574159.98547</v>
      </c>
      <c r="D19" s="74">
        <f t="shared" si="0"/>
        <v>86.11581088293384</v>
      </c>
      <c r="E19" s="74">
        <f t="shared" si="1"/>
        <v>-92570.0604800001</v>
      </c>
    </row>
    <row r="20" spans="1:5" ht="34.5" customHeight="1">
      <c r="A20" s="41" t="s">
        <v>25</v>
      </c>
      <c r="B20" s="76">
        <v>10796.651</v>
      </c>
      <c r="C20" s="74">
        <v>10789.10462</v>
      </c>
      <c r="D20" s="74">
        <f t="shared" si="0"/>
        <v>99.93010443701478</v>
      </c>
      <c r="E20" s="74">
        <f t="shared" si="1"/>
        <v>-7.546379999999772</v>
      </c>
    </row>
    <row r="21" spans="1:5" ht="45.75" customHeight="1">
      <c r="A21" s="41" t="s">
        <v>54</v>
      </c>
      <c r="B21" s="99">
        <v>843.75</v>
      </c>
      <c r="C21" s="74">
        <v>299.78</v>
      </c>
      <c r="D21" s="74">
        <f t="shared" si="0"/>
        <v>35.529481481481476</v>
      </c>
      <c r="E21" s="74">
        <f t="shared" si="1"/>
        <v>-543.97</v>
      </c>
    </row>
    <row r="22" spans="1:5" ht="21.75" customHeight="1">
      <c r="A22" s="41" t="s">
        <v>26</v>
      </c>
      <c r="B22" s="74">
        <f>B23</f>
        <v>11793.22004</v>
      </c>
      <c r="C22" s="74">
        <f>C23</f>
        <v>8851.59808</v>
      </c>
      <c r="D22" s="74">
        <f t="shared" si="0"/>
        <v>75.05666857717682</v>
      </c>
      <c r="E22" s="74">
        <f t="shared" si="1"/>
        <v>-2941.6219600000004</v>
      </c>
    </row>
    <row r="23" spans="1:5" ht="24" customHeight="1" thickBot="1">
      <c r="A23" s="41" t="s">
        <v>27</v>
      </c>
      <c r="B23" s="74">
        <v>11793.22004</v>
      </c>
      <c r="C23" s="74">
        <v>8851.59808</v>
      </c>
      <c r="D23" s="74">
        <f t="shared" si="0"/>
        <v>75.05666857717682</v>
      </c>
      <c r="E23" s="74">
        <f t="shared" si="1"/>
        <v>-2941.6219600000004</v>
      </c>
    </row>
    <row r="24" spans="1:6" ht="24" customHeight="1" thickBot="1">
      <c r="A24" s="77" t="s">
        <v>12</v>
      </c>
      <c r="B24" s="78">
        <f>B9+B10+B11+B12+B13+B14+B16+B22+B15</f>
        <v>1624681.6082000001</v>
      </c>
      <c r="C24" s="79">
        <f>C9+C10+C11+C12+C13+C14+C16+C22+C15</f>
        <v>1197011.7061799997</v>
      </c>
      <c r="D24" s="78">
        <f t="shared" si="0"/>
        <v>73.67669456824714</v>
      </c>
      <c r="E24" s="78">
        <f t="shared" si="1"/>
        <v>-427669.9020200004</v>
      </c>
      <c r="F24" s="29"/>
    </row>
    <row r="25" spans="1:9" ht="49.5" customHeight="1" thickBot="1">
      <c r="A25" s="44" t="s">
        <v>42</v>
      </c>
      <c r="B25" s="80">
        <v>12095.7</v>
      </c>
      <c r="C25" s="80">
        <v>11939.37881</v>
      </c>
      <c r="D25" s="80">
        <f t="shared" si="0"/>
        <v>98.70763006688327</v>
      </c>
      <c r="E25" s="80">
        <f t="shared" si="1"/>
        <v>-156.32119000000057</v>
      </c>
      <c r="F25" s="29"/>
      <c r="G25" s="29"/>
      <c r="H25" s="29"/>
      <c r="I25" s="29"/>
    </row>
    <row r="26" spans="1:8" ht="25.5" customHeight="1" thickBot="1">
      <c r="A26" s="77" t="s">
        <v>6</v>
      </c>
      <c r="B26" s="78">
        <f>B24+B25</f>
        <v>1636777.3082</v>
      </c>
      <c r="C26" s="78">
        <f>C24+C25</f>
        <v>1208951.0849899997</v>
      </c>
      <c r="D26" s="78">
        <f aca="true" t="shared" si="2" ref="D26:D34">C26/B26*100</f>
        <v>73.86167189228141</v>
      </c>
      <c r="E26" s="78">
        <f aca="true" t="shared" si="3" ref="E26:E34">C26-B26</f>
        <v>-427826.22321000043</v>
      </c>
      <c r="G26" s="29"/>
      <c r="H26" s="29"/>
    </row>
    <row r="27" spans="1:5" ht="66.75" customHeight="1">
      <c r="A27" s="53" t="s">
        <v>55</v>
      </c>
      <c r="B27" s="81">
        <f>B28</f>
        <v>417182.327</v>
      </c>
      <c r="C27" s="81">
        <f>C28</f>
        <v>373939.19046</v>
      </c>
      <c r="D27" s="81">
        <f t="shared" si="2"/>
        <v>89.63447544603203</v>
      </c>
      <c r="E27" s="81">
        <f t="shared" si="3"/>
        <v>-43243.13653999998</v>
      </c>
    </row>
    <row r="28" spans="1:5" ht="137.25" customHeight="1">
      <c r="A28" s="82" t="s">
        <v>56</v>
      </c>
      <c r="B28" s="75">
        <v>417182.327</v>
      </c>
      <c r="C28" s="75">
        <v>373939.19046</v>
      </c>
      <c r="D28" s="75">
        <f t="shared" si="2"/>
        <v>89.63447544603203</v>
      </c>
      <c r="E28" s="75">
        <f t="shared" si="3"/>
        <v>-43243.13653999998</v>
      </c>
    </row>
    <row r="29" spans="1:9" ht="67.5" customHeight="1">
      <c r="A29" s="53" t="s">
        <v>28</v>
      </c>
      <c r="B29" s="81">
        <f>B31+B30</f>
        <v>50414.56714</v>
      </c>
      <c r="C29" s="81">
        <f>C31+C30</f>
        <v>44270.41887</v>
      </c>
      <c r="D29" s="83">
        <f t="shared" si="2"/>
        <v>87.8127521100442</v>
      </c>
      <c r="E29" s="83">
        <f t="shared" si="3"/>
        <v>-6144.148269999998</v>
      </c>
      <c r="G29" s="29"/>
      <c r="I29" s="29"/>
    </row>
    <row r="30" spans="1:9" ht="34.5" customHeight="1">
      <c r="A30" s="88" t="s">
        <v>57</v>
      </c>
      <c r="B30" s="74">
        <v>10646.25</v>
      </c>
      <c r="C30" s="74">
        <v>5817.38382</v>
      </c>
      <c r="D30" s="75">
        <f t="shared" si="2"/>
        <v>54.64256259246213</v>
      </c>
      <c r="E30" s="75">
        <f t="shared" si="3"/>
        <v>-4828.86618</v>
      </c>
      <c r="G30" s="29"/>
      <c r="I30" s="29"/>
    </row>
    <row r="31" spans="1:7" ht="21" customHeight="1" thickBot="1">
      <c r="A31" s="41" t="s">
        <v>58</v>
      </c>
      <c r="B31" s="75">
        <v>39768.31714</v>
      </c>
      <c r="C31" s="75">
        <v>38453.03505</v>
      </c>
      <c r="D31" s="75">
        <f t="shared" si="2"/>
        <v>96.69263829955466</v>
      </c>
      <c r="E31" s="75">
        <f t="shared" si="3"/>
        <v>-1315.2820900000006</v>
      </c>
      <c r="F31" s="46"/>
      <c r="G31" s="46"/>
    </row>
    <row r="32" spans="1:5" ht="24" customHeight="1" thickBot="1">
      <c r="A32" s="77" t="s">
        <v>6</v>
      </c>
      <c r="B32" s="78">
        <f>B26+B27+B29</f>
        <v>2104374.2023400003</v>
      </c>
      <c r="C32" s="78">
        <f>C26+C27+C29</f>
        <v>1627160.6943199995</v>
      </c>
      <c r="D32" s="78">
        <f t="shared" si="2"/>
        <v>77.32278282591786</v>
      </c>
      <c r="E32" s="78">
        <f t="shared" si="3"/>
        <v>-477213.50802000077</v>
      </c>
    </row>
    <row r="33" spans="1:5" ht="23.25" customHeight="1" thickBot="1">
      <c r="A33" s="84" t="s">
        <v>38</v>
      </c>
      <c r="B33" s="85">
        <v>-280.29326</v>
      </c>
      <c r="C33" s="85">
        <v>-1635.91313</v>
      </c>
      <c r="D33" s="85">
        <f t="shared" si="2"/>
        <v>583.6434061953541</v>
      </c>
      <c r="E33" s="85">
        <f t="shared" si="3"/>
        <v>-1355.61987</v>
      </c>
    </row>
    <row r="34" spans="1:7" ht="27.75" customHeight="1">
      <c r="A34" s="86" t="s">
        <v>43</v>
      </c>
      <c r="B34" s="87">
        <f>B32+B33</f>
        <v>2104093.90908</v>
      </c>
      <c r="C34" s="87">
        <f>C32+C33</f>
        <v>1625524.7811899995</v>
      </c>
      <c r="D34" s="87">
        <f t="shared" si="2"/>
        <v>77.25533419279506</v>
      </c>
      <c r="E34" s="87">
        <f t="shared" si="3"/>
        <v>-478569.1278900006</v>
      </c>
      <c r="G34" s="29"/>
    </row>
    <row r="35" spans="1:5" s="10" customFormat="1" ht="27.75" customHeight="1">
      <c r="A35" s="32"/>
      <c r="B35" s="49"/>
      <c r="C35" s="47"/>
      <c r="D35" s="50"/>
      <c r="E35" s="40"/>
    </row>
    <row r="36" spans="1:5" s="10" customFormat="1" ht="21" customHeight="1">
      <c r="A36" s="11"/>
      <c r="B36" s="36"/>
      <c r="C36" s="36"/>
      <c r="D36" s="30"/>
      <c r="E36" s="62"/>
    </row>
    <row r="37" spans="1:5" s="10" customFormat="1" ht="21" customHeight="1">
      <c r="A37" s="33"/>
      <c r="B37" s="37"/>
      <c r="C37" s="38"/>
      <c r="D37" s="51"/>
      <c r="E37" s="9"/>
    </row>
    <row r="38" spans="2:3" ht="15">
      <c r="B38" s="92"/>
      <c r="C38" s="39"/>
    </row>
    <row r="39" spans="2:3" ht="12">
      <c r="B39" s="4"/>
      <c r="C39" s="4"/>
    </row>
    <row r="40" spans="2:4" ht="25.5" customHeight="1">
      <c r="B40" s="93"/>
      <c r="C40" s="93"/>
      <c r="D40" s="4"/>
    </row>
    <row r="41" spans="2:3" ht="15">
      <c r="B41" s="93"/>
      <c r="C41" s="45"/>
    </row>
    <row r="42" spans="2:3" ht="12">
      <c r="B42" s="29"/>
      <c r="C42" s="29"/>
    </row>
    <row r="43" spans="2:3" ht="22.5">
      <c r="B43" s="35"/>
      <c r="C43" s="4"/>
    </row>
    <row r="44" ht="12">
      <c r="C44" s="1"/>
    </row>
  </sheetData>
  <sheetProtection/>
  <mergeCells count="8">
    <mergeCell ref="A1:E1"/>
    <mergeCell ref="A2:E2"/>
    <mergeCell ref="A3:E3"/>
    <mergeCell ref="A5:A7"/>
    <mergeCell ref="B5:B7"/>
    <mergeCell ref="C5:C7"/>
    <mergeCell ref="D5:D7"/>
    <mergeCell ref="E5:E7"/>
  </mergeCells>
  <printOptions horizontalCentered="1"/>
  <pageMargins left="0.5905511811023623" right="0.1968503937007874" top="0.2362204724409449" bottom="0.2755905511811024" header="0.2362204724409449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</dc:creator>
  <cp:keywords/>
  <dc:description/>
  <cp:lastModifiedBy>Tetyana_T</cp:lastModifiedBy>
  <cp:lastPrinted>2022-02-01T07:51:48Z</cp:lastPrinted>
  <dcterms:created xsi:type="dcterms:W3CDTF">2003-03-11T08:59:05Z</dcterms:created>
  <dcterms:modified xsi:type="dcterms:W3CDTF">2022-02-04T09:11:44Z</dcterms:modified>
  <cp:category/>
  <cp:version/>
  <cp:contentType/>
  <cp:contentStatus/>
</cp:coreProperties>
</file>