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50" activeTab="0"/>
  </bookViews>
  <sheets>
    <sheet name="додаток 1  " sheetId="1" r:id="rId1"/>
  </sheets>
  <definedNames>
    <definedName name="_ftn1" localSheetId="0">'додаток 1  '!$A$202</definedName>
    <definedName name="_ftn2" localSheetId="0">'додаток 1  '!$A$203</definedName>
    <definedName name="_ftnref1" localSheetId="0">'додаток 1  '!$A$181</definedName>
    <definedName name="_ftnref2" localSheetId="0">'додаток 1  '!$A$187</definedName>
    <definedName name="_xlnm.Print_Titles" localSheetId="0">'додаток 1  '!$11:$13</definedName>
    <definedName name="_xlnm.Print_Area" localSheetId="0">'додаток 1  '!$A$1:$F$162</definedName>
  </definedNames>
  <calcPr fullCalcOnLoad="1"/>
</workbook>
</file>

<file path=xl/sharedStrings.xml><?xml version="1.0" encoding="utf-8"?>
<sst xmlns="http://schemas.openxmlformats.org/spreadsheetml/2006/main" count="192" uniqueCount="129">
  <si>
    <t>Код</t>
  </si>
  <si>
    <t>Загальний фонд</t>
  </si>
  <si>
    <t>Спеціальний фонд</t>
  </si>
  <si>
    <t>Разом доходів</t>
  </si>
  <si>
    <t>Від органів державного управління</t>
  </si>
  <si>
    <t>Перший заступник голови обласної ради</t>
  </si>
  <si>
    <t>Офіційні трансферти</t>
  </si>
  <si>
    <t xml:space="preserve">          Додаток 1</t>
  </si>
  <si>
    <t xml:space="preserve">          до рішення Рівненської обласної ради 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</si>
  <si>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</si>
  <si>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</si>
  <si>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</si>
  <si>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</si>
  <si>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>(грн)</t>
  </si>
  <si>
    <t>Найменування згідно з Класифікацією доходів бюджету</t>
  </si>
  <si>
    <t>3</t>
  </si>
  <si>
    <t>(код бюджету)</t>
  </si>
  <si>
    <t xml:space="preserve">         "Про внесення змін до обласного бюджету </t>
  </si>
  <si>
    <t xml:space="preserve">Субвенції з місцевих бюджетів іншим місцевим бюджетам </t>
  </si>
  <si>
    <t>Інші субвенції  з місцевого бюджету</t>
  </si>
  <si>
    <t>у т.ч.</t>
  </si>
  <si>
    <t>Cергій  СВИСТАЛЮК</t>
  </si>
  <si>
    <t xml:space="preserve">          Рівненської області на 2021 рік"</t>
  </si>
  <si>
    <t>Зміни до доходів обласного бюджету на 2021 рік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</si>
  <si>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</si>
  <si>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Субвенція з державного бюджету місцевим бюджетам на здійснення підтримки окремих закладів та заходів у системі охорони здоров"я </t>
  </si>
  <si>
    <t xml:space="preserve">Cубвенція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</si>
  <si>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державного бюджету місцевим бюджетам на реалізацію інфраструктурних проектів та розвиток об'єктів соціально-культурної сфери </t>
  </si>
  <si>
    <t>з бюджету Дубенської міської територіальної громади Дубенського району</t>
  </si>
  <si>
    <t>з бюджету Городоцької сільської територіальної громади Рівненського району</t>
  </si>
  <si>
    <t>з бюджету Клесівської селищної територіальної громади Сарненського району</t>
  </si>
  <si>
    <t>з бюджету Острозької міської територіальної громади Рівненського району</t>
  </si>
  <si>
    <t>з бюджету Березнівської міської територіальної громади Рівненського району</t>
  </si>
  <si>
    <t>з бюджету Сарненської міської територіальної громади Сарненського району</t>
  </si>
  <si>
    <t>на співфінансування придбання шкільних автобусів, в  тому числі:</t>
  </si>
  <si>
    <t>з бюджету Корецької міської територіальної громади Рівненського району</t>
  </si>
  <si>
    <t>поточний середній ремонт автомобільної дороги загального користування місцевого значення О 181002 Гута-Степань на ділянці км0+000-км3+500, Рівненська область (в тому числі виготовлення проектно-кошторисної документації та проведення експертизи</t>
  </si>
  <si>
    <t>будівництво дошкільного навчального закладу в районі військового містечка в м.Дубно, вул.Семидубська, 32б</t>
  </si>
  <si>
    <t xml:space="preserve">Субвенція з державного бюджету місцевим бюджетам на створення навчально-практичних центрів сучасної професійної (професійно-технічної) освіти 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</si>
  <si>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</si>
  <si>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</si>
  <si>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з державного бюджету місцевим бюджетам на реалізацію проектів ремонтно-реставраційних та консерваційних робіт пам’яток культурної спадщини, що перебувають у комунальній власності </t>
  </si>
  <si>
    <t>з бюджету Великоомелянської сільської територіальної громади Рівненського району</t>
  </si>
  <si>
    <t>з бюджету Володимирецької  селищної територіальної громади Вараського району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</si>
  <si>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</si>
  <si>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</si>
  <si>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з бюджету Здолбунівської міської територіальної громади Рівненського району</t>
  </si>
  <si>
    <t>на виготовлення проектно-кошторисної документації на капітальний ремонт автомобільної дороги загального користування місцевого значення О180803/М-06/-Глинськ- Здовбиця-Новосілки на ділянці км 16+800-км 22+800, Рівненська область</t>
  </si>
  <si>
    <t>з бюджету Шпанівської сільської територіальної громади Рівненського району</t>
  </si>
  <si>
    <t>з бюджету Млинівської селищної територіальної громади Дубенського району</t>
  </si>
  <si>
    <t>з бюджету Соснівської селищної територіальної громади Рівненського району</t>
  </si>
  <si>
    <t>з бюджету Деражненської сільської територіальної громади Рівненського району</t>
  </si>
  <si>
    <t>з бюджету Бабинської сільської територіальної громади Рівненського району</t>
  </si>
  <si>
    <t>з бюджету Клеванської селищної  територіальної громади Рівненського району</t>
  </si>
  <si>
    <t>з бюджету Малолюбашанської сільської територіальної громади Рівненського району</t>
  </si>
  <si>
    <t>з бюджету Корнинської сільської територіальної громади Рівненського району</t>
  </si>
  <si>
    <t>з бюджету Білокриницької сільської територіальної громади Рівненського району</t>
  </si>
  <si>
    <t>з бюджету Здовбицької сільської територіальної громади Рівненського району</t>
  </si>
  <si>
    <t>з бюджету Костопільської міської територіальної громади Рівненського району</t>
  </si>
  <si>
    <t>з бюджету Рівненської міської територіальної громади Рівненського району</t>
  </si>
  <si>
    <t>з бюджету Миляцької сільської територіальної громади Сарненського району</t>
  </si>
  <si>
    <t>з бюджету Старосільської сільської територіальної громади Сарненського району</t>
  </si>
  <si>
    <t>з бюджету Степанської селищної територіальної громади Сарненського району</t>
  </si>
  <si>
    <t>з бюджету Вирівської сільської територіальної громади Сарненського району</t>
  </si>
  <si>
    <t>з бюджету Березівської сільської територіальної громади Сарненського району</t>
  </si>
  <si>
    <t>з бюджету Локницької сільської територіальної громади Вараського району</t>
  </si>
  <si>
    <t>з бюджету Вараської міської територіальної громади Вараського району</t>
  </si>
  <si>
    <t>з бюджету Полицької сільської територіальної громади Вараського району</t>
  </si>
  <si>
    <t>з бюджету Володимирецької селищної територіальної громади Вараського району</t>
  </si>
  <si>
    <t>з бюджету Смизької селищної територіальної громади Дубенського району</t>
  </si>
  <si>
    <t>з бюджету Боремельської сільської територіальної громади Дубенського району</t>
  </si>
  <si>
    <t>з бюджету Острожецької сільської територіальної громади Дубенського району</t>
  </si>
  <si>
    <t>з бюджету Малинської сільської територіальної громади Рівненського району</t>
  </si>
  <si>
    <t>з бюджету Вербської сільської територіальної громади Дубенського району</t>
  </si>
  <si>
    <t>з бюджету Зарічненської селищної територіальної громади Вараського району</t>
  </si>
  <si>
    <t>з бюджету  Малинської сільської територіальної громади Рівненського району</t>
  </si>
  <si>
    <t>з бюджету Зарічненської селищної  територіальної громади Вараського району</t>
  </si>
  <si>
    <t>з бюджету Мирогощанської сільської територіальної громади Дубенського району</t>
  </si>
  <si>
    <t>з бюджету Мізоцької селищної  територіальної громади Рівненського району</t>
  </si>
  <si>
    <t xml:space="preserve">реконструкція системи водопостачання в смт. Клевань Рівненського району </t>
  </si>
  <si>
    <t>на зміцнення матеріально-технічної бази ВПУ-24 м.Корець</t>
  </si>
  <si>
    <t>співфінансування в частині придбання комунальним закладам охорони здоров'я у сільській місцевості телемедичного обладнання, в тому числі:</t>
  </si>
  <si>
    <t>на обслуговування осіб з інвалідністю в Рівненському обласному центрі комплексної реабілітації, в тому числі:</t>
  </si>
  <si>
    <t>з бюджету Городоцької територіальної громади Рівненського району</t>
  </si>
  <si>
    <t>співфінансування об'єкту "Поточний середній ремонт автомобільної дороги О181607 Карасин - /М-07/ на ділянці км 21+100 - км 25+100 Рівненської області (в т.ч. ПКД)"</t>
  </si>
  <si>
    <t>будівництво дитячого дошкільного закладу по вул.Свободи, 14 в с.Колоденка Рівненського району (в т.ч. коригування проектно-кошторисної документації)</t>
  </si>
  <si>
    <t xml:space="preserve">на коригування проектної документації об'єкту "Будівництво загальноосвітньої школи ІІ-ІІІ ступенів за адресою: с. Вири вул. Шкільна, 33 Сарненського району Рівненської області" </t>
  </si>
  <si>
    <t>співфінансування об'єкту "Реконструкція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області"</t>
  </si>
  <si>
    <t>співфінансування об'єкту "Поточний середній ремонт автомобільної дороги О181606 /М-07/- Чудель - Тинне на ділянці  км 1+100-км 14+700, Сарненський район". Коригування</t>
  </si>
  <si>
    <t>співфінансування проєкту "Реконструкція очисних споруд продуктивністю 1500 м3 / добу в м. Березне Рівненської області"</t>
  </si>
  <si>
    <t>будівництво дошкільного навчального закладу на 140 місць по вул. Б.Хмельницького, 3а в с.Городок Рівненського району Рівненської області</t>
  </si>
  <si>
    <t>реконструкція веслувальної бази ДЮСШ за адресою: м. Дубно, вул. Шевченка, 52 Рівненської області (в т.ч. виготовлення проектної документації)</t>
  </si>
  <si>
    <t>капітальний ремонт вул. Гірницька в м. Дубно</t>
  </si>
  <si>
    <t xml:space="preserve">на співфінансування об'єкту "Будівництво спортивного залу дитячо-юнацької спортивної школи Здолбунівської районної ради Рівненської області м. Здолбунів, вул. Паркова" в т.ч. коригування проектно-кошторисної документації </t>
  </si>
  <si>
    <t>з бюджету Бугринської сільської територіальної громади Рівненського району</t>
  </si>
  <si>
    <t>реконструкція гаражу на вул. Шевченка, 79-а в с. Велика Омеляна Рівненського району (місцезнаходження: 35360, Україна, Рівненська область, Рівненський район, с. Велика Омеляна, вул. Шевченка, 79-а)</t>
  </si>
  <si>
    <t>на фінансування об'єкту: "Виготовлення проектно-кошторисної документації по об'єкту "Нове будівництво гімназії по вул. Озерська,6б, с.Воронки, Володимирецька територіальна громада, Вараський район, Рівненська область"</t>
  </si>
  <si>
    <t>співфінансування на проведення робіт по об'єкту “Реконструкція очисних споруд продуктивністю 1500 м³ / добу м.Березне Рівненської області”</t>
  </si>
  <si>
    <t>співфінансування на будівництво за проектом "Будівництво дитячого садочку на 60 місць в с.Орлівка по вул. Вербова, 15 Березнівського району Рівненської області (коригування проекту)"</t>
  </si>
  <si>
    <t>капітальний ремонт вул. Космонавтів в м.Дубно від вул. Кременецька до пров. Страклівський (коригування)</t>
  </si>
  <si>
    <t>на співфінансування для департаменту освіти і науки облдержадміністрації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в тому числі:</t>
  </si>
  <si>
    <t>на співфінансування заходів Обласної комплексної програми профілактики правопорушень та боротьби зі злочинністю на 2021-2023 роки "Побудова єдиної системи відеофіксації та відеоаналітики щодо фіксації правопорушень та ідентифікації осіб із серверним обладнанням і встановленим програмним забезпеченням", в тому числі:</t>
  </si>
  <si>
    <t xml:space="preserve"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</si>
  <si>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</si>
  <si>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</si>
  <si>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реконструкція очисних споруд смт Демидівка по вул. П.Орлика, 2а, Демидівського району Рівненської області</t>
  </si>
  <si>
    <t>з бюджету Демидівської селищної  територіальної громади Дубенського району</t>
  </si>
  <si>
    <t>будівництво спортивного залу дитячо-юнацької спортивної школи Здолбунівської районної ради Рівненської області м.Здолбунів, вул.Паркова</t>
  </si>
  <si>
    <t>Cубвенція з державного бюджету місцевим бюджетам на розвиток спортивної інфраструктури</t>
  </si>
  <si>
    <t>з бюджету Олександрійської сільської територіальної громади Рівненського району</t>
  </si>
  <si>
    <t>з бюджету Зорянської сільської територіальної громади Рівненського району</t>
  </si>
  <si>
    <t>з бюджету Дубровицької міської територіальної громади Сарненського району</t>
  </si>
  <si>
    <t>з бюджету Варковицької сільської територіальної громади Дубенського району</t>
  </si>
  <si>
    <t>з бюджету Семидубської сільської територіальної громади Дубенського району</t>
  </si>
  <si>
    <t>з бюджету Рафалівської сільської територіальної громади Вараського району</t>
  </si>
  <si>
    <t>з бюджету Козинської сільської територіальної громади Дубенського району</t>
  </si>
  <si>
    <t>з бюджету Великомежирицької сільської територіальної громади Рівненського району</t>
  </si>
  <si>
    <t>на придбання сучасного навчального кабінету для забезпечення дистанційного навчання Млинівському ДТЕК</t>
  </si>
  <si>
    <t xml:space="preserve">капітальний ремонт навчально - виробничої лабораторії по технології виробництва продукції тваринництва Млинівського державного технолого - економічного коледжу по вул. І. Франка, 1 в смт. Млинів Млинівського району Рівненської області </t>
  </si>
  <si>
    <t>з бюджету  Шпанівської сільської територіальної громади Рівненського району</t>
  </si>
  <si>
    <t>капітальний ремонт вул.Залізнична в с.Великий Олексин Рівненського району Рівненської області</t>
  </si>
  <si>
    <t>поточний середній ремонт автомобільної дороги О 180209 Степангород-Хиночі-Радижеве-Зелене на ділянці км 3+200-км 7 -100</t>
  </si>
  <si>
    <t>капітальний ремонт дорожнього покриття автомобільної дороги  О 180610 Дубровиця-Мочулище- Острівці на ділянці  км 0+ 800 км 5+00 Дубровицького району Рівненської  області. Коригування</t>
  </si>
  <si>
    <t>капітальний ремонт дорожнього покриття частини вул.Шевченка від ПК0+00 до ПК5+09 в с.Річки Корецького району Рівненської області</t>
  </si>
  <si>
    <t>капітальний ремонт  вул.Київська на ділянці від № 178 до буд. № 206 м.Корець Рівненської області</t>
  </si>
  <si>
    <t>з бюджету Гощанської селищної територіальної громади Рівненського району</t>
  </si>
  <si>
    <t>на проведення топографо-геодезичної зйомки земельної ділянки за адресою:Рівненська область, місто Костопіль, вулиця Данила Галицького,7</t>
  </si>
  <si>
    <t>співфінансування по об'єкту "Реконструкція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 Рівненської області"</t>
  </si>
  <si>
    <t xml:space="preserve">          від 12 листопада 2021 року № 341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</si>
</sst>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.0000000"/>
    <numFmt numFmtId="200" formatCode="0.00000000"/>
    <numFmt numFmtId="201" formatCode="#,##0.0"/>
    <numFmt numFmtId="202" formatCode="#,##0.00000"/>
    <numFmt numFmtId="203" formatCode="#,##0.000"/>
    <numFmt numFmtId="204" formatCode="0.0_);\-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d/m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#,##0.0000"/>
  </numFmts>
  <fonts count="82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u val="single"/>
      <sz val="10"/>
      <name val="Times New Roman CYR"/>
      <family val="1"/>
    </font>
    <font>
      <u val="single"/>
      <sz val="14"/>
      <name val="Times New Roman Cyr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4"/>
      <color indexed="8"/>
      <name val="Times New Roman"/>
      <family val="1"/>
    </font>
    <font>
      <sz val="10"/>
      <color indexed="10"/>
      <name val="Times New Roman Cyr"/>
      <family val="1"/>
    </font>
    <font>
      <b/>
      <sz val="14"/>
      <color indexed="10"/>
      <name val="Times New Roman"/>
      <family val="1"/>
    </font>
    <font>
      <b/>
      <sz val="12"/>
      <color indexed="56"/>
      <name val="Times New Roman Cyr"/>
      <family val="0"/>
    </font>
    <font>
      <b/>
      <sz val="14"/>
      <color indexed="56"/>
      <name val="Times New Roman Cyr"/>
      <family val="0"/>
    </font>
    <font>
      <sz val="14"/>
      <color indexed="56"/>
      <name val="Times New Roman Cyr"/>
      <family val="0"/>
    </font>
    <font>
      <b/>
      <sz val="10"/>
      <color indexed="56"/>
      <name val="Times New Roman Cyr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 Cyr"/>
      <family val="0"/>
    </font>
    <font>
      <b/>
      <sz val="12"/>
      <color theme="1"/>
      <name val="Times New Roman Cyr"/>
      <family val="0"/>
    </font>
    <font>
      <sz val="14"/>
      <color theme="1"/>
      <name val="Times New Roman"/>
      <family val="1"/>
    </font>
    <font>
      <sz val="10"/>
      <color rgb="FFFF0000"/>
      <name val="Times New Roman Cyr"/>
      <family val="1"/>
    </font>
    <font>
      <b/>
      <sz val="14"/>
      <color rgb="FFFF0000"/>
      <name val="Times New Roman"/>
      <family val="1"/>
    </font>
    <font>
      <b/>
      <sz val="12"/>
      <color theme="3"/>
      <name val="Times New Roman Cyr"/>
      <family val="0"/>
    </font>
    <font>
      <b/>
      <sz val="14"/>
      <color theme="3"/>
      <name val="Times New Roman Cyr"/>
      <family val="0"/>
    </font>
    <font>
      <sz val="14"/>
      <color theme="3"/>
      <name val="Times New Roman Cyr"/>
      <family val="0"/>
    </font>
    <font>
      <b/>
      <sz val="10"/>
      <color theme="3"/>
      <name val="Times New Roman Cyr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0" borderId="0" applyNumberFormat="0" applyBorder="0" applyAlignment="0" applyProtection="0"/>
    <xf numFmtId="0" fontId="0" fillId="31" borderId="8" applyNumberFormat="0" applyFont="0" applyAlignment="0" applyProtection="0"/>
    <xf numFmtId="0" fontId="65" fillId="29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vertical="top"/>
      <protection locked="0"/>
    </xf>
    <xf numFmtId="190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49" fontId="15" fillId="0" borderId="0" xfId="4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15" fillId="0" borderId="0" xfId="4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 applyBorder="1" applyAlignment="1">
      <alignment/>
    </xf>
    <xf numFmtId="0" fontId="19" fillId="0" borderId="10" xfId="56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>
      <alignment horizontal="right" wrapText="1"/>
    </xf>
    <xf numFmtId="4" fontId="69" fillId="0" borderId="10" xfId="0" applyNumberFormat="1" applyFont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190" fontId="6" fillId="0" borderId="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 applyProtection="1">
      <alignment vertical="top" wrapText="1"/>
      <protection locked="0"/>
    </xf>
    <xf numFmtId="4" fontId="18" fillId="0" borderId="11" xfId="56" applyNumberFormat="1" applyFont="1" applyBorder="1" applyAlignment="1">
      <alignment horizontal="right"/>
      <protection/>
    </xf>
    <xf numFmtId="0" fontId="70" fillId="0" borderId="10" xfId="0" applyFont="1" applyBorder="1" applyAlignment="1">
      <alignment horizontal="right" vertical="top" wrapText="1"/>
    </xf>
    <xf numFmtId="0" fontId="14" fillId="33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0" fontId="18" fillId="0" borderId="10" xfId="56" applyFont="1" applyFill="1" applyBorder="1" applyAlignment="1">
      <alignment vertical="top" wrapText="1"/>
      <protection/>
    </xf>
    <xf numFmtId="0" fontId="19" fillId="0" borderId="10" xfId="56" applyFont="1" applyBorder="1" applyAlignment="1">
      <alignment vertical="top" wrapText="1"/>
      <protection/>
    </xf>
    <xf numFmtId="0" fontId="71" fillId="0" borderId="11" xfId="56" applyFont="1" applyBorder="1" applyAlignment="1">
      <alignment vertical="top" wrapText="1"/>
      <protection/>
    </xf>
    <xf numFmtId="4" fontId="1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72" fillId="0" borderId="0" xfId="0" applyFont="1" applyBorder="1" applyAlignment="1">
      <alignment horizontal="center" vertical="top" wrapText="1"/>
    </xf>
    <xf numFmtId="4" fontId="19" fillId="0" borderId="11" xfId="56" applyNumberFormat="1" applyFont="1" applyBorder="1" applyAlignment="1">
      <alignment horizontal="right"/>
      <protection/>
    </xf>
    <xf numFmtId="0" fontId="14" fillId="0" borderId="10" xfId="0" applyFont="1" applyBorder="1" applyAlignment="1" applyProtection="1">
      <alignment vertical="top" wrapText="1"/>
      <protection locked="0"/>
    </xf>
    <xf numFmtId="0" fontId="18" fillId="0" borderId="10" xfId="56" applyFont="1" applyBorder="1" applyAlignment="1">
      <alignment horizontal="center" vertical="center"/>
      <protection/>
    </xf>
    <xf numFmtId="0" fontId="73" fillId="0" borderId="10" xfId="56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right" vertical="top" wrapText="1"/>
    </xf>
    <xf numFmtId="4" fontId="75" fillId="0" borderId="10" xfId="0" applyNumberFormat="1" applyFont="1" applyBorder="1" applyAlignment="1" applyProtection="1">
      <alignment horizontal="right" wrapText="1"/>
      <protection locked="0"/>
    </xf>
    <xf numFmtId="4" fontId="75" fillId="0" borderId="10" xfId="0" applyNumberFormat="1" applyFont="1" applyBorder="1" applyAlignment="1">
      <alignment horizontal="right" wrapText="1"/>
    </xf>
    <xf numFmtId="4" fontId="76" fillId="0" borderId="10" xfId="0" applyNumberFormat="1" applyFont="1" applyBorder="1" applyAlignment="1">
      <alignment horizontal="right" wrapText="1"/>
    </xf>
    <xf numFmtId="4" fontId="75" fillId="0" borderId="10" xfId="0" applyNumberFormat="1" applyFont="1" applyBorder="1" applyAlignment="1">
      <alignment horizontal="right" wrapText="1"/>
    </xf>
    <xf numFmtId="0" fontId="77" fillId="0" borderId="10" xfId="0" applyFont="1" applyBorder="1" applyAlignment="1">
      <alignment horizontal="right" vertical="top"/>
    </xf>
    <xf numFmtId="4" fontId="76" fillId="0" borderId="10" xfId="0" applyNumberFormat="1" applyFont="1" applyBorder="1" applyAlignment="1">
      <alignment horizontal="right" wrapText="1"/>
    </xf>
    <xf numFmtId="4" fontId="78" fillId="0" borderId="11" xfId="56" applyNumberFormat="1" applyFont="1" applyBorder="1" applyAlignment="1">
      <alignment horizontal="center"/>
      <protection/>
    </xf>
    <xf numFmtId="4" fontId="78" fillId="0" borderId="11" xfId="56" applyNumberFormat="1" applyFont="1" applyBorder="1" applyAlignment="1">
      <alignment horizontal="right"/>
      <protection/>
    </xf>
    <xf numFmtId="0" fontId="79" fillId="0" borderId="10" xfId="56" applyFont="1" applyBorder="1" applyAlignment="1">
      <alignment vertical="top" wrapText="1"/>
      <protection/>
    </xf>
    <xf numFmtId="4" fontId="80" fillId="0" borderId="10" xfId="0" applyNumberFormat="1" applyFont="1" applyBorder="1" applyAlignment="1" applyProtection="1">
      <alignment horizontal="right" wrapText="1"/>
      <protection locked="0"/>
    </xf>
    <xf numFmtId="4" fontId="80" fillId="0" borderId="10" xfId="0" applyNumberFormat="1" applyFont="1" applyBorder="1" applyAlignment="1">
      <alignment horizontal="right" wrapText="1"/>
    </xf>
    <xf numFmtId="0" fontId="80" fillId="0" borderId="10" xfId="0" applyFont="1" applyBorder="1" applyAlignment="1">
      <alignment horizontal="right" vertical="top" wrapText="1"/>
    </xf>
    <xf numFmtId="0" fontId="19" fillId="0" borderId="11" xfId="56" applyFont="1" applyBorder="1" applyAlignment="1">
      <alignment horizontal="left" vertical="center" wrapText="1"/>
      <protection/>
    </xf>
    <xf numFmtId="0" fontId="71" fillId="0" borderId="10" xfId="56" applyFont="1" applyBorder="1" applyAlignment="1">
      <alignment vertical="top" wrapText="1"/>
      <protection/>
    </xf>
    <xf numFmtId="4" fontId="80" fillId="0" borderId="10" xfId="0" applyNumberFormat="1" applyFont="1" applyBorder="1" applyAlignment="1">
      <alignment horizontal="right" wrapText="1"/>
    </xf>
    <xf numFmtId="0" fontId="79" fillId="0" borderId="11" xfId="56" applyFont="1" applyBorder="1" applyAlignment="1">
      <alignment vertical="top" wrapText="1"/>
      <protection/>
    </xf>
    <xf numFmtId="0" fontId="73" fillId="0" borderId="11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left" vertical="top" wrapText="1"/>
      <protection/>
    </xf>
    <xf numFmtId="4" fontId="18" fillId="0" borderId="11" xfId="56" applyNumberFormat="1" applyFont="1" applyBorder="1" applyAlignment="1">
      <alignment horizontal="center"/>
      <protection/>
    </xf>
    <xf numFmtId="4" fontId="19" fillId="0" borderId="11" xfId="56" applyNumberFormat="1" applyFont="1" applyBorder="1" applyAlignment="1">
      <alignment/>
      <protection/>
    </xf>
    <xf numFmtId="4" fontId="18" fillId="0" borderId="11" xfId="56" applyNumberFormat="1" applyFont="1" applyBorder="1" applyAlignment="1">
      <alignment/>
      <protection/>
    </xf>
    <xf numFmtId="0" fontId="18" fillId="0" borderId="10" xfId="56" applyFont="1" applyBorder="1" applyAlignment="1">
      <alignment horizontal="left" wrapText="1"/>
      <protection/>
    </xf>
    <xf numFmtId="0" fontId="19" fillId="34" borderId="10" xfId="0" applyFont="1" applyFill="1" applyBorder="1" applyAlignment="1" applyProtection="1">
      <alignment wrapText="1"/>
      <protection locked="0"/>
    </xf>
    <xf numFmtId="4" fontId="14" fillId="0" borderId="0" xfId="0" applyNumberFormat="1" applyFont="1" applyFill="1" applyBorder="1" applyAlignment="1" applyProtection="1">
      <alignment horizontal="right" vertical="top" wrapText="1"/>
      <protection locked="0"/>
    </xf>
    <xf numFmtId="4" fontId="81" fillId="0" borderId="10" xfId="0" applyNumberFormat="1" applyFont="1" applyBorder="1" applyAlignment="1">
      <alignment horizontal="right" wrapText="1"/>
    </xf>
    <xf numFmtId="0" fontId="18" fillId="34" borderId="10" xfId="0" applyFont="1" applyFill="1" applyBorder="1" applyAlignment="1" applyProtection="1">
      <alignment vertical="top"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4" fontId="75" fillId="0" borderId="11" xfId="0" applyNumberFormat="1" applyFont="1" applyBorder="1" applyAlignment="1">
      <alignment horizontal="right" wrapText="1"/>
    </xf>
    <xf numFmtId="4" fontId="69" fillId="0" borderId="11" xfId="0" applyNumberFormat="1" applyFont="1" applyBorder="1" applyAlignment="1">
      <alignment horizontal="right" wrapText="1"/>
    </xf>
    <xf numFmtId="4" fontId="80" fillId="0" borderId="11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readingOrder="1"/>
    </xf>
    <xf numFmtId="0" fontId="20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left" wrapText="1"/>
    </xf>
    <xf numFmtId="190" fontId="6" fillId="0" borderId="0" xfId="0" applyNumberFormat="1" applyFont="1" applyFill="1" applyBorder="1" applyAlignment="1">
      <alignment horizont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иперссылка_Додаток 1 до обл.бюджету 2008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_Пропозиції _17.08.2007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1"/>
  <sheetViews>
    <sheetView tabSelected="1" zoomScale="79" zoomScaleNormal="79" zoomScaleSheetLayoutView="72" zoomScalePageLayoutView="0" workbookViewId="0" topLeftCell="A1">
      <selection activeCell="D5" sqref="D5:F5"/>
    </sheetView>
  </sheetViews>
  <sheetFormatPr defaultColWidth="9.33203125" defaultRowHeight="12.75"/>
  <cols>
    <col min="1" max="1" width="13.16015625" style="30" customWidth="1"/>
    <col min="2" max="2" width="84.16015625" style="31" customWidth="1"/>
    <col min="3" max="3" width="22.83203125" style="31" customWidth="1"/>
    <col min="4" max="4" width="22.5" style="4" customWidth="1"/>
    <col min="5" max="5" width="18.83203125" style="4" customWidth="1"/>
    <col min="6" max="6" width="18.66015625" style="4" customWidth="1"/>
    <col min="7" max="7" width="9.33203125" style="4" customWidth="1"/>
    <col min="8" max="8" width="12.66015625" style="4" bestFit="1" customWidth="1"/>
    <col min="9" max="9" width="17.66015625" style="4" customWidth="1"/>
    <col min="10" max="10" width="14" style="4" bestFit="1" customWidth="1"/>
    <col min="11" max="16384" width="9.33203125" style="4" customWidth="1"/>
  </cols>
  <sheetData>
    <row r="1" spans="1:10" ht="16.5">
      <c r="A1" s="1"/>
      <c r="B1" s="2"/>
      <c r="C1" s="2"/>
      <c r="D1" s="108" t="s">
        <v>7</v>
      </c>
      <c r="E1" s="108"/>
      <c r="F1" s="108"/>
      <c r="G1" s="3"/>
      <c r="H1" s="3"/>
      <c r="I1" s="3"/>
      <c r="J1" s="3"/>
    </row>
    <row r="2" spans="1:10" ht="16.5">
      <c r="A2" s="1"/>
      <c r="B2" s="2"/>
      <c r="C2" s="2"/>
      <c r="D2" s="109" t="s">
        <v>8</v>
      </c>
      <c r="E2" s="109"/>
      <c r="F2" s="109"/>
      <c r="G2" s="3"/>
      <c r="H2" s="3"/>
      <c r="I2" s="3"/>
      <c r="J2" s="3"/>
    </row>
    <row r="3" spans="1:10" ht="16.5">
      <c r="A3" s="1"/>
      <c r="B3" s="2"/>
      <c r="C3" s="2"/>
      <c r="D3" s="109" t="s">
        <v>17</v>
      </c>
      <c r="E3" s="109"/>
      <c r="F3" s="109"/>
      <c r="G3" s="3"/>
      <c r="H3" s="3"/>
      <c r="I3" s="3"/>
      <c r="J3" s="3"/>
    </row>
    <row r="4" spans="1:10" ht="16.5">
      <c r="A4" s="1"/>
      <c r="B4" s="2"/>
      <c r="C4" s="2"/>
      <c r="D4" s="32" t="s">
        <v>22</v>
      </c>
      <c r="E4" s="32"/>
      <c r="F4" s="32"/>
      <c r="G4" s="3"/>
      <c r="H4" s="3"/>
      <c r="I4" s="3"/>
      <c r="J4" s="3"/>
    </row>
    <row r="5" spans="1:10" ht="21.75" customHeight="1">
      <c r="A5" s="1"/>
      <c r="B5" s="2"/>
      <c r="C5" s="2"/>
      <c r="D5" s="109" t="s">
        <v>128</v>
      </c>
      <c r="E5" s="109"/>
      <c r="F5" s="109"/>
      <c r="G5" s="3"/>
      <c r="H5" s="3"/>
      <c r="I5" s="3"/>
      <c r="J5" s="3"/>
    </row>
    <row r="6" spans="1:10" ht="21.75" customHeight="1">
      <c r="A6" s="1"/>
      <c r="B6" s="2"/>
      <c r="C6" s="2"/>
      <c r="D6" s="32"/>
      <c r="E6" s="32"/>
      <c r="F6" s="32"/>
      <c r="G6" s="3"/>
      <c r="H6" s="3"/>
      <c r="I6" s="3"/>
      <c r="J6" s="3"/>
    </row>
    <row r="7" spans="1:10" ht="26.25" customHeight="1">
      <c r="A7" s="110" t="s">
        <v>23</v>
      </c>
      <c r="B7" s="110"/>
      <c r="C7" s="110"/>
      <c r="D7" s="110"/>
      <c r="E7" s="110"/>
      <c r="F7" s="110"/>
      <c r="G7" s="3"/>
      <c r="H7" s="3"/>
      <c r="I7" s="3"/>
      <c r="J7" s="3"/>
    </row>
    <row r="8" spans="1:10" ht="21.75" customHeight="1">
      <c r="A8" s="35"/>
      <c r="B8" s="36">
        <v>17100000000</v>
      </c>
      <c r="C8" s="35"/>
      <c r="D8" s="3"/>
      <c r="E8" s="3"/>
      <c r="G8" s="3"/>
      <c r="H8" s="3"/>
      <c r="I8" s="3"/>
      <c r="J8" s="3"/>
    </row>
    <row r="9" spans="1:10" ht="18" customHeight="1">
      <c r="A9" s="33"/>
      <c r="B9" s="37" t="s">
        <v>16</v>
      </c>
      <c r="C9" s="33"/>
      <c r="D9" s="3"/>
      <c r="E9" s="3"/>
      <c r="F9" s="5"/>
      <c r="G9" s="3"/>
      <c r="H9" s="3"/>
      <c r="I9" s="3"/>
      <c r="J9" s="3"/>
    </row>
    <row r="10" spans="1:10" ht="15" customHeight="1">
      <c r="A10" s="33"/>
      <c r="B10" s="34"/>
      <c r="C10" s="33"/>
      <c r="D10" s="3"/>
      <c r="E10" s="3"/>
      <c r="F10" s="5" t="s">
        <v>13</v>
      </c>
      <c r="G10" s="3"/>
      <c r="H10" s="3"/>
      <c r="I10" s="3"/>
      <c r="J10" s="3"/>
    </row>
    <row r="11" spans="1:10" ht="24" customHeight="1">
      <c r="A11" s="111" t="s">
        <v>0</v>
      </c>
      <c r="B11" s="112" t="s">
        <v>14</v>
      </c>
      <c r="C11" s="112" t="s">
        <v>10</v>
      </c>
      <c r="D11" s="112" t="s">
        <v>1</v>
      </c>
      <c r="E11" s="113" t="s">
        <v>2</v>
      </c>
      <c r="F11" s="113"/>
      <c r="G11" s="3"/>
      <c r="H11" s="3"/>
      <c r="I11" s="3"/>
      <c r="J11" s="3"/>
    </row>
    <row r="12" spans="1:10" ht="52.5" customHeight="1">
      <c r="A12" s="111"/>
      <c r="B12" s="112"/>
      <c r="C12" s="112"/>
      <c r="D12" s="112"/>
      <c r="E12" s="51" t="s">
        <v>11</v>
      </c>
      <c r="F12" s="48" t="s">
        <v>12</v>
      </c>
      <c r="G12" s="3"/>
      <c r="H12" s="3"/>
      <c r="I12" s="3"/>
      <c r="J12" s="3"/>
    </row>
    <row r="13" spans="1:10" ht="18.75" customHeight="1">
      <c r="A13" s="6">
        <v>1</v>
      </c>
      <c r="B13" s="7">
        <v>2</v>
      </c>
      <c r="C13" s="7" t="s">
        <v>15</v>
      </c>
      <c r="D13" s="6">
        <v>4</v>
      </c>
      <c r="E13" s="6">
        <v>5</v>
      </c>
      <c r="F13" s="6">
        <v>6</v>
      </c>
      <c r="G13" s="3"/>
      <c r="H13" s="3"/>
      <c r="I13" s="3"/>
      <c r="J13" s="3"/>
    </row>
    <row r="14" spans="1:10" s="10" customFormat="1" ht="17.25">
      <c r="A14" s="47">
        <v>40000000</v>
      </c>
      <c r="B14" s="63" t="s">
        <v>6</v>
      </c>
      <c r="C14" s="52">
        <f aca="true" t="shared" si="0" ref="C14:C66">D14+E14</f>
        <v>316447111</v>
      </c>
      <c r="D14" s="54">
        <f>D15</f>
        <v>256215483</v>
      </c>
      <c r="E14" s="54">
        <f>E15</f>
        <v>60231628</v>
      </c>
      <c r="F14" s="54">
        <f>F15</f>
        <v>4932728</v>
      </c>
      <c r="G14" s="8"/>
      <c r="H14" s="8"/>
      <c r="I14" s="9"/>
      <c r="J14" s="46"/>
    </row>
    <row r="15" spans="1:10" s="13" customFormat="1" ht="17.25">
      <c r="A15" s="47">
        <v>41000000</v>
      </c>
      <c r="B15" s="63" t="s">
        <v>4</v>
      </c>
      <c r="C15" s="52">
        <f t="shared" si="0"/>
        <v>316447111</v>
      </c>
      <c r="D15" s="54">
        <f>D16+D27</f>
        <v>256215483</v>
      </c>
      <c r="E15" s="54">
        <f>E16+E27</f>
        <v>60231628</v>
      </c>
      <c r="F15" s="54">
        <f>F16+F27</f>
        <v>4932728</v>
      </c>
      <c r="G15" s="11"/>
      <c r="H15" s="11"/>
      <c r="I15" s="12"/>
      <c r="J15" s="12"/>
    </row>
    <row r="16" spans="1:10" s="13" customFormat="1" ht="17.25">
      <c r="A16" s="47">
        <v>41030000</v>
      </c>
      <c r="B16" s="53" t="s">
        <v>9</v>
      </c>
      <c r="C16" s="52">
        <f t="shared" si="0"/>
        <v>305019970</v>
      </c>
      <c r="D16" s="54">
        <f>SUM(D17:D26)</f>
        <v>255257070</v>
      </c>
      <c r="E16" s="54">
        <f>SUM(E17:E26)</f>
        <v>49762900</v>
      </c>
      <c r="F16" s="54">
        <f>SUM(F17:F26)</f>
        <v>-5136000</v>
      </c>
      <c r="G16" s="11"/>
      <c r="H16" s="11"/>
      <c r="I16" s="12"/>
      <c r="J16" s="12"/>
    </row>
    <row r="17" spans="1:10" s="13" customFormat="1" ht="49.5">
      <c r="A17" s="47">
        <v>41032300</v>
      </c>
      <c r="B17" s="64" t="s">
        <v>27</v>
      </c>
      <c r="C17" s="52">
        <f t="shared" si="0"/>
        <v>116200000</v>
      </c>
      <c r="D17" s="38">
        <f>55000000+61200000</f>
        <v>116200000</v>
      </c>
      <c r="E17" s="54"/>
      <c r="F17" s="54"/>
      <c r="G17" s="11"/>
      <c r="H17" s="11"/>
      <c r="I17" s="12"/>
      <c r="J17" s="12"/>
    </row>
    <row r="18" spans="1:10" s="13" customFormat="1" ht="39" customHeight="1">
      <c r="A18" s="47">
        <v>41033000</v>
      </c>
      <c r="B18" s="64" t="s">
        <v>25</v>
      </c>
      <c r="C18" s="52">
        <f t="shared" si="0"/>
        <v>30052200</v>
      </c>
      <c r="D18" s="38"/>
      <c r="E18" s="38">
        <f>25500000+4552200</f>
        <v>30052200</v>
      </c>
      <c r="F18" s="38">
        <v>25500000</v>
      </c>
      <c r="G18" s="11"/>
      <c r="H18" s="11"/>
      <c r="I18" s="12"/>
      <c r="J18" s="12"/>
    </row>
    <row r="19" spans="1:10" s="13" customFormat="1" ht="49.5">
      <c r="A19" s="47">
        <v>41033800</v>
      </c>
      <c r="B19" s="64" t="s">
        <v>38</v>
      </c>
      <c r="C19" s="52">
        <f t="shared" si="0"/>
        <v>3850000</v>
      </c>
      <c r="D19" s="38">
        <v>3850000</v>
      </c>
      <c r="E19" s="54"/>
      <c r="F19" s="54"/>
      <c r="G19" s="11"/>
      <c r="H19" s="11"/>
      <c r="I19" s="12"/>
      <c r="J19" s="12"/>
    </row>
    <row r="20" spans="1:10" s="13" customFormat="1" ht="33">
      <c r="A20" s="47">
        <v>41034500</v>
      </c>
      <c r="B20" s="64" t="s">
        <v>26</v>
      </c>
      <c r="C20" s="52">
        <f t="shared" si="0"/>
        <v>7000000</v>
      </c>
      <c r="D20" s="38">
        <v>7000000</v>
      </c>
      <c r="E20" s="54"/>
      <c r="F20" s="54"/>
      <c r="G20" s="11"/>
      <c r="H20" s="11"/>
      <c r="I20" s="12"/>
      <c r="J20" s="12"/>
    </row>
    <row r="21" spans="1:10" s="13" customFormat="1" ht="69.75" customHeight="1">
      <c r="A21" s="47" t="s">
        <v>103</v>
      </c>
      <c r="B21" s="64" t="s">
        <v>104</v>
      </c>
      <c r="C21" s="52">
        <f t="shared" si="0"/>
        <v>-32723800</v>
      </c>
      <c r="D21" s="38"/>
      <c r="E21" s="38">
        <v>-32723800</v>
      </c>
      <c r="F21" s="38">
        <v>-31722200</v>
      </c>
      <c r="G21" s="11"/>
      <c r="H21" s="11"/>
      <c r="I21" s="106"/>
      <c r="J21" s="12"/>
    </row>
    <row r="22" spans="1:10" s="13" customFormat="1" ht="49.5" customHeight="1">
      <c r="A22" s="47">
        <v>41035300</v>
      </c>
      <c r="B22" s="64" t="s">
        <v>39</v>
      </c>
      <c r="C22" s="52">
        <f t="shared" si="0"/>
        <v>2293000</v>
      </c>
      <c r="D22" s="38">
        <v>2293000</v>
      </c>
      <c r="E22" s="54"/>
      <c r="F22" s="100"/>
      <c r="G22" s="11"/>
      <c r="H22" s="11"/>
      <c r="I22" s="12"/>
      <c r="J22" s="12"/>
    </row>
    <row r="23" spans="1:10" s="13" customFormat="1" ht="36" customHeight="1">
      <c r="A23" s="47">
        <v>41035700</v>
      </c>
      <c r="B23" s="64" t="s">
        <v>108</v>
      </c>
      <c r="C23" s="52">
        <f t="shared" si="0"/>
        <v>121008970</v>
      </c>
      <c r="D23" s="38">
        <v>121008970</v>
      </c>
      <c r="E23" s="54"/>
      <c r="F23" s="100"/>
      <c r="G23" s="11"/>
      <c r="H23" s="11"/>
      <c r="I23" s="12"/>
      <c r="J23" s="12"/>
    </row>
    <row r="24" spans="1:10" s="13" customFormat="1" ht="40.5" customHeight="1">
      <c r="A24" s="47">
        <v>41037000</v>
      </c>
      <c r="B24" s="64" t="s">
        <v>40</v>
      </c>
      <c r="C24" s="52">
        <f t="shared" si="0"/>
        <v>571800</v>
      </c>
      <c r="D24" s="38">
        <v>571800</v>
      </c>
      <c r="E24" s="54"/>
      <c r="F24" s="100"/>
      <c r="G24" s="11"/>
      <c r="H24" s="11"/>
      <c r="I24" s="12"/>
      <c r="J24" s="12"/>
    </row>
    <row r="25" spans="1:10" s="13" customFormat="1" ht="66">
      <c r="A25" s="47">
        <v>41037300</v>
      </c>
      <c r="B25" s="64" t="s">
        <v>102</v>
      </c>
      <c r="C25" s="52">
        <f t="shared" si="0"/>
        <v>51348300</v>
      </c>
      <c r="D25" s="38"/>
      <c r="E25" s="38">
        <v>51348300</v>
      </c>
      <c r="F25" s="100"/>
      <c r="G25" s="11"/>
      <c r="H25" s="11"/>
      <c r="I25" s="12"/>
      <c r="J25" s="12"/>
    </row>
    <row r="26" spans="1:10" s="13" customFormat="1" ht="49.5">
      <c r="A26" s="47">
        <v>41039100</v>
      </c>
      <c r="B26" s="64" t="s">
        <v>41</v>
      </c>
      <c r="C26" s="52">
        <f t="shared" si="0"/>
        <v>5419500</v>
      </c>
      <c r="D26" s="38">
        <v>4333300</v>
      </c>
      <c r="E26" s="38">
        <v>1086200</v>
      </c>
      <c r="F26" s="38">
        <v>1086200</v>
      </c>
      <c r="G26" s="11"/>
      <c r="H26" s="11"/>
      <c r="I26" s="12"/>
      <c r="J26" s="12"/>
    </row>
    <row r="27" spans="1:10" ht="17.25">
      <c r="A27" s="47">
        <v>41050000</v>
      </c>
      <c r="B27" s="53" t="s">
        <v>18</v>
      </c>
      <c r="C27" s="52">
        <f t="shared" si="0"/>
        <v>11427141</v>
      </c>
      <c r="D27" s="54">
        <f>D28+D37+D40+D43</f>
        <v>958413</v>
      </c>
      <c r="E27" s="54">
        <f>E28+E37+E40+E43</f>
        <v>10468728</v>
      </c>
      <c r="F27" s="54">
        <f>F28+F37+F40+F43</f>
        <v>10068728</v>
      </c>
      <c r="G27" s="14"/>
      <c r="H27" s="14"/>
      <c r="I27" s="3"/>
      <c r="J27" s="41"/>
    </row>
    <row r="28" spans="1:10" ht="57" customHeight="1">
      <c r="A28" s="47">
        <v>41052300</v>
      </c>
      <c r="B28" s="65" t="s">
        <v>24</v>
      </c>
      <c r="C28" s="44">
        <f aca="true" t="shared" si="1" ref="C28:C33">D28+E28</f>
        <v>3885257</v>
      </c>
      <c r="D28" s="54">
        <f>D29+D31+D33+D35</f>
        <v>3885257</v>
      </c>
      <c r="E28" s="54"/>
      <c r="F28" s="54"/>
      <c r="G28" s="14"/>
      <c r="H28" s="14"/>
      <c r="I28" s="3"/>
      <c r="J28" s="41"/>
    </row>
    <row r="29" spans="1:10" ht="34.5">
      <c r="A29" s="47" t="s">
        <v>20</v>
      </c>
      <c r="B29" s="65" t="s">
        <v>106</v>
      </c>
      <c r="C29" s="44">
        <f t="shared" si="1"/>
        <v>450000</v>
      </c>
      <c r="D29" s="54">
        <f>D30</f>
        <v>450000</v>
      </c>
      <c r="E29" s="54"/>
      <c r="F29" s="54"/>
      <c r="G29" s="14"/>
      <c r="H29" s="14"/>
      <c r="I29" s="3"/>
      <c r="J29" s="41"/>
    </row>
    <row r="30" spans="1:10" ht="36" customHeight="1">
      <c r="A30" s="47"/>
      <c r="B30" s="72" t="s">
        <v>105</v>
      </c>
      <c r="C30" s="44">
        <f t="shared" si="1"/>
        <v>450000</v>
      </c>
      <c r="D30" s="38">
        <v>450000</v>
      </c>
      <c r="E30" s="54"/>
      <c r="F30" s="54"/>
      <c r="G30" s="14"/>
      <c r="H30" s="14"/>
      <c r="I30" s="3"/>
      <c r="J30" s="41"/>
    </row>
    <row r="31" spans="1:10" ht="34.5">
      <c r="A31" s="47" t="s">
        <v>20</v>
      </c>
      <c r="B31" s="43" t="s">
        <v>42</v>
      </c>
      <c r="C31" s="44">
        <f t="shared" si="1"/>
        <v>1435257</v>
      </c>
      <c r="D31" s="54">
        <f>D32</f>
        <v>1435257</v>
      </c>
      <c r="E31" s="54"/>
      <c r="F31" s="54"/>
      <c r="G31" s="14"/>
      <c r="H31" s="14"/>
      <c r="I31" s="3"/>
      <c r="J31" s="41"/>
    </row>
    <row r="32" spans="1:10" ht="72">
      <c r="A32" s="47"/>
      <c r="B32" s="72" t="s">
        <v>95</v>
      </c>
      <c r="C32" s="44">
        <f t="shared" si="1"/>
        <v>1435257</v>
      </c>
      <c r="D32" s="38">
        <v>1435257</v>
      </c>
      <c r="E32" s="54"/>
      <c r="F32" s="54"/>
      <c r="G32" s="14"/>
      <c r="H32" s="14"/>
      <c r="I32" s="3"/>
      <c r="J32" s="41"/>
    </row>
    <row r="33" spans="1:10" ht="34.5">
      <c r="A33" s="47" t="s">
        <v>20</v>
      </c>
      <c r="B33" s="65" t="s">
        <v>43</v>
      </c>
      <c r="C33" s="44">
        <f t="shared" si="1"/>
        <v>500000</v>
      </c>
      <c r="D33" s="54">
        <f>D34</f>
        <v>500000</v>
      </c>
      <c r="E33" s="54"/>
      <c r="F33" s="54"/>
      <c r="G33" s="14"/>
      <c r="H33" s="14"/>
      <c r="I33" s="3"/>
      <c r="J33" s="41"/>
    </row>
    <row r="34" spans="1:10" ht="72">
      <c r="A34" s="47"/>
      <c r="B34" s="66" t="s">
        <v>96</v>
      </c>
      <c r="C34" s="44">
        <f t="shared" si="0"/>
        <v>500000</v>
      </c>
      <c r="D34" s="38">
        <v>500000</v>
      </c>
      <c r="E34" s="38"/>
      <c r="F34" s="38"/>
      <c r="G34" s="14"/>
      <c r="H34" s="14"/>
      <c r="I34" s="3"/>
      <c r="J34" s="41"/>
    </row>
    <row r="35" spans="1:10" ht="42.75" customHeight="1">
      <c r="A35" s="47" t="s">
        <v>20</v>
      </c>
      <c r="B35" s="43" t="s">
        <v>46</v>
      </c>
      <c r="C35" s="44">
        <f t="shared" si="0"/>
        <v>1500000</v>
      </c>
      <c r="D35" s="54">
        <f>D36</f>
        <v>1500000</v>
      </c>
      <c r="E35" s="38"/>
      <c r="F35" s="38"/>
      <c r="G35" s="14"/>
      <c r="H35" s="14"/>
      <c r="I35" s="3"/>
      <c r="J35" s="41"/>
    </row>
    <row r="36" spans="1:10" ht="54">
      <c r="A36" s="47"/>
      <c r="B36" s="66" t="s">
        <v>107</v>
      </c>
      <c r="C36" s="44">
        <f t="shared" si="0"/>
        <v>1500000</v>
      </c>
      <c r="D36" s="38">
        <v>1500000</v>
      </c>
      <c r="E36" s="38"/>
      <c r="F36" s="38"/>
      <c r="G36" s="14"/>
      <c r="H36" s="14"/>
      <c r="I36" s="3"/>
      <c r="J36" s="41"/>
    </row>
    <row r="37" spans="1:10" ht="78" customHeight="1">
      <c r="A37" s="47">
        <v>41053500</v>
      </c>
      <c r="B37" s="65" t="s">
        <v>44</v>
      </c>
      <c r="C37" s="44">
        <f t="shared" si="0"/>
        <v>350000</v>
      </c>
      <c r="D37" s="54"/>
      <c r="E37" s="54">
        <f>E38</f>
        <v>350000</v>
      </c>
      <c r="F37" s="54">
        <f>F38</f>
        <v>350000</v>
      </c>
      <c r="G37" s="14"/>
      <c r="H37" s="14"/>
      <c r="I37" s="3"/>
      <c r="J37" s="41"/>
    </row>
    <row r="38" spans="1:10" ht="34.5">
      <c r="A38" s="47" t="s">
        <v>20</v>
      </c>
      <c r="B38" s="43" t="s">
        <v>46</v>
      </c>
      <c r="C38" s="44">
        <f t="shared" si="0"/>
        <v>350000</v>
      </c>
      <c r="D38" s="54"/>
      <c r="E38" s="54">
        <f>E39</f>
        <v>350000</v>
      </c>
      <c r="F38" s="54">
        <f>F39</f>
        <v>350000</v>
      </c>
      <c r="G38" s="14"/>
      <c r="H38" s="14"/>
      <c r="I38" s="3"/>
      <c r="J38" s="41"/>
    </row>
    <row r="39" spans="1:10" ht="72">
      <c r="A39" s="73"/>
      <c r="B39" s="66" t="s">
        <v>47</v>
      </c>
      <c r="C39" s="44">
        <f t="shared" si="0"/>
        <v>350000</v>
      </c>
      <c r="D39" s="38"/>
      <c r="E39" s="38">
        <v>350000</v>
      </c>
      <c r="F39" s="38">
        <v>350000</v>
      </c>
      <c r="G39" s="14"/>
      <c r="H39" s="14"/>
      <c r="I39" s="3"/>
      <c r="J39" s="41"/>
    </row>
    <row r="40" spans="1:10" ht="34.5">
      <c r="A40" s="47">
        <v>41053600</v>
      </c>
      <c r="B40" s="65" t="s">
        <v>45</v>
      </c>
      <c r="C40" s="44">
        <f t="shared" si="0"/>
        <v>400000</v>
      </c>
      <c r="D40" s="54"/>
      <c r="E40" s="54">
        <f>E41</f>
        <v>400000</v>
      </c>
      <c r="F40" s="54"/>
      <c r="G40" s="14"/>
      <c r="H40" s="14"/>
      <c r="I40" s="3"/>
      <c r="J40" s="41"/>
    </row>
    <row r="41" spans="1:10" ht="34.5">
      <c r="A41" s="47" t="s">
        <v>20</v>
      </c>
      <c r="B41" s="43" t="s">
        <v>32</v>
      </c>
      <c r="C41" s="44">
        <f t="shared" si="0"/>
        <v>400000</v>
      </c>
      <c r="D41" s="54"/>
      <c r="E41" s="54">
        <f>E42</f>
        <v>400000</v>
      </c>
      <c r="F41" s="54"/>
      <c r="G41" s="14"/>
      <c r="H41" s="14"/>
      <c r="I41" s="3"/>
      <c r="J41" s="41"/>
    </row>
    <row r="42" spans="1:10" ht="54">
      <c r="A42" s="74"/>
      <c r="B42" s="72" t="s">
        <v>97</v>
      </c>
      <c r="C42" s="44">
        <f t="shared" si="0"/>
        <v>400000</v>
      </c>
      <c r="D42" s="38"/>
      <c r="E42" s="38">
        <v>400000</v>
      </c>
      <c r="F42" s="38"/>
      <c r="G42" s="14"/>
      <c r="H42" s="14"/>
      <c r="I42" s="3"/>
      <c r="J42" s="41"/>
    </row>
    <row r="43" spans="1:10" s="17" customFormat="1" ht="22.5" customHeight="1">
      <c r="A43" s="47">
        <v>41053900</v>
      </c>
      <c r="B43" s="53" t="s">
        <v>19</v>
      </c>
      <c r="C43" s="44">
        <f t="shared" si="0"/>
        <v>6791884</v>
      </c>
      <c r="D43" s="39">
        <f>D44+D46+D49+D51+D53+D55+D59+D62+D64+D66+D71+D73+D75+D79+D82+D84+D95+D107+D146+D152</f>
        <v>-2926844</v>
      </c>
      <c r="E43" s="39">
        <f>E44+E46+E49+E51+E53+E55+E59+E62+E64+E66+E71+E73+E75+E79+E82+E84+E95+E107+E146+E152</f>
        <v>9718728</v>
      </c>
      <c r="F43" s="39">
        <f>F44+F46+F49+F51+F53+F55+F59+F62+F64+F66+F71+F73+F75+F79+F82+F84+F95+F107+F146+F152</f>
        <v>9718728</v>
      </c>
      <c r="G43" s="15"/>
      <c r="H43" s="15"/>
      <c r="I43" s="16"/>
      <c r="J43" s="16"/>
    </row>
    <row r="44" spans="1:10" s="17" customFormat="1" ht="34.5">
      <c r="A44" s="47" t="s">
        <v>20</v>
      </c>
      <c r="B44" s="93" t="s">
        <v>30</v>
      </c>
      <c r="C44" s="44">
        <f t="shared" si="0"/>
        <v>5000</v>
      </c>
      <c r="D44" s="39">
        <f>D45</f>
        <v>5000</v>
      </c>
      <c r="E44" s="39"/>
      <c r="F44" s="39"/>
      <c r="G44" s="15"/>
      <c r="H44" s="15"/>
      <c r="I44" s="16"/>
      <c r="J44" s="16"/>
    </row>
    <row r="45" spans="1:10" s="17" customFormat="1" ht="54">
      <c r="A45" s="47"/>
      <c r="B45" s="59" t="s">
        <v>84</v>
      </c>
      <c r="C45" s="44">
        <f t="shared" si="0"/>
        <v>5000</v>
      </c>
      <c r="D45" s="38">
        <v>5000</v>
      </c>
      <c r="E45" s="39"/>
      <c r="F45" s="39"/>
      <c r="G45" s="15"/>
      <c r="H45" s="15"/>
      <c r="I45" s="16"/>
      <c r="J45" s="16"/>
    </row>
    <row r="46" spans="1:10" s="17" customFormat="1" ht="34.5">
      <c r="A46" s="47" t="s">
        <v>20</v>
      </c>
      <c r="B46" s="43" t="s">
        <v>49</v>
      </c>
      <c r="C46" s="44">
        <f t="shared" si="0"/>
        <v>70000</v>
      </c>
      <c r="D46" s="38"/>
      <c r="E46" s="39">
        <f>E47+E48</f>
        <v>70000</v>
      </c>
      <c r="F46" s="39">
        <f>F47+F48</f>
        <v>70000</v>
      </c>
      <c r="G46" s="15"/>
      <c r="H46" s="15"/>
      <c r="I46" s="16"/>
      <c r="J46" s="16"/>
    </row>
    <row r="47" spans="1:10" s="17" customFormat="1" ht="72">
      <c r="A47" s="47"/>
      <c r="B47" s="42" t="s">
        <v>118</v>
      </c>
      <c r="C47" s="44">
        <f t="shared" si="0"/>
        <v>-420000</v>
      </c>
      <c r="D47" s="38"/>
      <c r="E47" s="38">
        <v>-420000</v>
      </c>
      <c r="F47" s="38">
        <v>-420000</v>
      </c>
      <c r="G47" s="15"/>
      <c r="H47" s="15"/>
      <c r="I47" s="16"/>
      <c r="J47" s="16"/>
    </row>
    <row r="48" spans="1:10" s="17" customFormat="1" ht="36">
      <c r="A48" s="47"/>
      <c r="B48" s="42" t="s">
        <v>117</v>
      </c>
      <c r="C48" s="44">
        <f t="shared" si="0"/>
        <v>490000</v>
      </c>
      <c r="D48" s="38"/>
      <c r="E48" s="38">
        <v>490000</v>
      </c>
      <c r="F48" s="38">
        <v>490000</v>
      </c>
      <c r="G48" s="15"/>
      <c r="H48" s="15"/>
      <c r="I48" s="16"/>
      <c r="J48" s="16"/>
    </row>
    <row r="49" spans="1:10" s="17" customFormat="1" ht="34.5">
      <c r="A49" s="47" t="s">
        <v>20</v>
      </c>
      <c r="B49" s="93" t="s">
        <v>53</v>
      </c>
      <c r="C49" s="44">
        <f t="shared" si="0"/>
        <v>-12000</v>
      </c>
      <c r="D49" s="39"/>
      <c r="E49" s="39">
        <f>E50</f>
        <v>-12000</v>
      </c>
      <c r="F49" s="39">
        <f>F50</f>
        <v>-12000</v>
      </c>
      <c r="G49" s="15"/>
      <c r="H49" s="15"/>
      <c r="I49" s="16"/>
      <c r="J49" s="16"/>
    </row>
    <row r="50" spans="1:10" s="17" customFormat="1" ht="36">
      <c r="A50" s="75"/>
      <c r="B50" s="59" t="s">
        <v>79</v>
      </c>
      <c r="C50" s="44">
        <f t="shared" si="0"/>
        <v>-12000</v>
      </c>
      <c r="D50" s="77"/>
      <c r="E50" s="38">
        <v>-12000</v>
      </c>
      <c r="F50" s="38">
        <v>-12000</v>
      </c>
      <c r="G50" s="15"/>
      <c r="H50" s="15"/>
      <c r="I50" s="16"/>
      <c r="J50" s="16"/>
    </row>
    <row r="51" spans="1:10" s="17" customFormat="1" ht="34.5">
      <c r="A51" s="47" t="s">
        <v>20</v>
      </c>
      <c r="B51" s="101" t="s">
        <v>119</v>
      </c>
      <c r="C51" s="44">
        <f t="shared" si="0"/>
        <v>1000</v>
      </c>
      <c r="D51" s="77"/>
      <c r="E51" s="54">
        <f>E52</f>
        <v>1000</v>
      </c>
      <c r="F51" s="54">
        <f>F52</f>
        <v>1000</v>
      </c>
      <c r="G51" s="15"/>
      <c r="H51" s="15"/>
      <c r="I51" s="16"/>
      <c r="J51" s="16"/>
    </row>
    <row r="52" spans="1:10" s="17" customFormat="1" ht="36">
      <c r="A52" s="75"/>
      <c r="B52" s="59" t="s">
        <v>120</v>
      </c>
      <c r="C52" s="44">
        <f t="shared" si="0"/>
        <v>1000</v>
      </c>
      <c r="D52" s="77"/>
      <c r="E52" s="38">
        <v>1000</v>
      </c>
      <c r="F52" s="38">
        <v>1000</v>
      </c>
      <c r="G52" s="15"/>
      <c r="H52" s="15"/>
      <c r="I52" s="16"/>
      <c r="J52" s="16"/>
    </row>
    <row r="53" spans="1:10" s="17" customFormat="1" ht="34.5">
      <c r="A53" s="47" t="s">
        <v>20</v>
      </c>
      <c r="B53" s="93" t="s">
        <v>55</v>
      </c>
      <c r="C53" s="44">
        <f t="shared" si="0"/>
        <v>-300000</v>
      </c>
      <c r="D53" s="77"/>
      <c r="E53" s="54">
        <f>E54</f>
        <v>-300000</v>
      </c>
      <c r="F53" s="54">
        <f>F54</f>
        <v>-300000</v>
      </c>
      <c r="G53" s="15"/>
      <c r="H53" s="15"/>
      <c r="I53" s="16"/>
      <c r="J53" s="16"/>
    </row>
    <row r="54" spans="1:10" s="17" customFormat="1" ht="54">
      <c r="A54" s="75"/>
      <c r="B54" s="98" t="s">
        <v>85</v>
      </c>
      <c r="C54" s="44">
        <f t="shared" si="0"/>
        <v>-300000</v>
      </c>
      <c r="D54" s="77"/>
      <c r="E54" s="38">
        <v>-300000</v>
      </c>
      <c r="F54" s="38">
        <v>-300000</v>
      </c>
      <c r="G54" s="15"/>
      <c r="H54" s="15"/>
      <c r="I54" s="16"/>
      <c r="J54" s="16"/>
    </row>
    <row r="55" spans="1:10" s="17" customFormat="1" ht="34.5">
      <c r="A55" s="47" t="s">
        <v>20</v>
      </c>
      <c r="B55" s="93" t="s">
        <v>63</v>
      </c>
      <c r="C55" s="44">
        <f t="shared" si="0"/>
        <v>935000</v>
      </c>
      <c r="D55" s="54">
        <f>SUM(D56:D58)</f>
        <v>5000</v>
      </c>
      <c r="E55" s="54">
        <f>SUM(E56:E58)</f>
        <v>930000</v>
      </c>
      <c r="F55" s="54">
        <f>SUM(F56:F58)</f>
        <v>930000</v>
      </c>
      <c r="G55" s="15"/>
      <c r="H55" s="15"/>
      <c r="I55" s="16"/>
      <c r="J55" s="16"/>
    </row>
    <row r="56" spans="1:10" s="17" customFormat="1" ht="54">
      <c r="A56" s="75"/>
      <c r="B56" s="98" t="s">
        <v>86</v>
      </c>
      <c r="C56" s="44">
        <f t="shared" si="0"/>
        <v>200000</v>
      </c>
      <c r="D56" s="54"/>
      <c r="E56" s="38">
        <v>200000</v>
      </c>
      <c r="F56" s="38">
        <v>200000</v>
      </c>
      <c r="G56" s="15"/>
      <c r="H56" s="15"/>
      <c r="I56" s="16"/>
      <c r="J56" s="16"/>
    </row>
    <row r="57" spans="1:10" s="17" customFormat="1" ht="90">
      <c r="A57" s="75"/>
      <c r="B57" s="98" t="s">
        <v>87</v>
      </c>
      <c r="C57" s="44">
        <f t="shared" si="0"/>
        <v>730000</v>
      </c>
      <c r="D57" s="54"/>
      <c r="E57" s="38">
        <v>730000</v>
      </c>
      <c r="F57" s="38">
        <v>730000</v>
      </c>
      <c r="G57" s="15"/>
      <c r="H57" s="15"/>
      <c r="I57" s="16"/>
      <c r="J57" s="16"/>
    </row>
    <row r="58" spans="1:10" s="17" customFormat="1" ht="54">
      <c r="A58" s="75"/>
      <c r="B58" s="98" t="s">
        <v>88</v>
      </c>
      <c r="C58" s="44">
        <f t="shared" si="0"/>
        <v>5000</v>
      </c>
      <c r="D58" s="38">
        <v>5000</v>
      </c>
      <c r="E58" s="54"/>
      <c r="F58" s="54"/>
      <c r="G58" s="15"/>
      <c r="H58" s="15"/>
      <c r="I58" s="16"/>
      <c r="J58" s="16"/>
    </row>
    <row r="59" spans="1:10" s="17" customFormat="1" ht="34.5">
      <c r="A59" s="47" t="s">
        <v>20</v>
      </c>
      <c r="B59" s="93" t="s">
        <v>32</v>
      </c>
      <c r="C59" s="44">
        <f t="shared" si="0"/>
        <v>100000</v>
      </c>
      <c r="D59" s="77"/>
      <c r="E59" s="54">
        <f>SUM(E60:E61)</f>
        <v>100000</v>
      </c>
      <c r="F59" s="54">
        <f>SUM(F60:F61)</f>
        <v>100000</v>
      </c>
      <c r="G59" s="15"/>
      <c r="H59" s="15"/>
      <c r="I59" s="16"/>
      <c r="J59" s="16"/>
    </row>
    <row r="60" spans="1:10" s="17" customFormat="1" ht="54">
      <c r="A60" s="80"/>
      <c r="B60" s="98" t="s">
        <v>98</v>
      </c>
      <c r="C60" s="44">
        <f t="shared" si="0"/>
        <v>500000</v>
      </c>
      <c r="D60" s="81"/>
      <c r="E60" s="38">
        <v>500000</v>
      </c>
      <c r="F60" s="38">
        <v>500000</v>
      </c>
      <c r="G60" s="15"/>
      <c r="H60" s="15"/>
      <c r="I60" s="16"/>
      <c r="J60" s="16"/>
    </row>
    <row r="61" spans="1:10" s="17" customFormat="1" ht="36">
      <c r="A61" s="75"/>
      <c r="B61" s="98" t="s">
        <v>89</v>
      </c>
      <c r="C61" s="44">
        <f t="shared" si="0"/>
        <v>-400000</v>
      </c>
      <c r="D61" s="77"/>
      <c r="E61" s="38">
        <v>-400000</v>
      </c>
      <c r="F61" s="38">
        <v>-400000</v>
      </c>
      <c r="G61" s="15"/>
      <c r="H61" s="15"/>
      <c r="I61" s="16"/>
      <c r="J61" s="16"/>
    </row>
    <row r="62" spans="1:10" s="17" customFormat="1" ht="35.25">
      <c r="A62" s="47" t="s">
        <v>20</v>
      </c>
      <c r="B62" s="102" t="s">
        <v>68</v>
      </c>
      <c r="C62" s="44">
        <f t="shared" si="0"/>
        <v>10000</v>
      </c>
      <c r="D62" s="39">
        <f>D63</f>
        <v>10000</v>
      </c>
      <c r="E62" s="38"/>
      <c r="F62" s="38"/>
      <c r="G62" s="15"/>
      <c r="H62" s="15"/>
      <c r="I62" s="16"/>
      <c r="J62" s="16"/>
    </row>
    <row r="63" spans="1:10" s="17" customFormat="1" ht="40.5" customHeight="1">
      <c r="A63" s="75"/>
      <c r="B63" s="98" t="s">
        <v>121</v>
      </c>
      <c r="C63" s="44">
        <f t="shared" si="0"/>
        <v>10000</v>
      </c>
      <c r="D63" s="38">
        <v>10000</v>
      </c>
      <c r="E63" s="38"/>
      <c r="F63" s="38"/>
      <c r="G63" s="15"/>
      <c r="H63" s="15"/>
      <c r="I63" s="16"/>
      <c r="J63" s="16"/>
    </row>
    <row r="64" spans="1:10" s="17" customFormat="1" ht="34.5">
      <c r="A64" s="47" t="s">
        <v>20</v>
      </c>
      <c r="B64" s="93" t="s">
        <v>83</v>
      </c>
      <c r="C64" s="44">
        <f>D64+E64</f>
        <v>5000</v>
      </c>
      <c r="D64" s="38"/>
      <c r="E64" s="54">
        <f>E65</f>
        <v>5000</v>
      </c>
      <c r="F64" s="54">
        <f>F65</f>
        <v>5000</v>
      </c>
      <c r="G64" s="15"/>
      <c r="H64" s="15"/>
      <c r="I64" s="16"/>
      <c r="J64" s="16"/>
    </row>
    <row r="65" spans="1:10" s="17" customFormat="1" ht="54">
      <c r="A65" s="75"/>
      <c r="B65" s="98" t="s">
        <v>90</v>
      </c>
      <c r="C65" s="44">
        <f>D65+E65</f>
        <v>5000</v>
      </c>
      <c r="D65" s="94"/>
      <c r="E65" s="95">
        <v>5000</v>
      </c>
      <c r="F65" s="95">
        <v>5000</v>
      </c>
      <c r="G65" s="15"/>
      <c r="H65" s="15"/>
      <c r="I65" s="16"/>
      <c r="J65" s="16"/>
    </row>
    <row r="66" spans="1:10" s="17" customFormat="1" ht="34.5">
      <c r="A66" s="47" t="s">
        <v>20</v>
      </c>
      <c r="B66" s="93" t="s">
        <v>28</v>
      </c>
      <c r="C66" s="85">
        <f t="shared" si="0"/>
        <v>1353922</v>
      </c>
      <c r="D66" s="77"/>
      <c r="E66" s="90">
        <f>SUM(E67:E70)</f>
        <v>1353922</v>
      </c>
      <c r="F66" s="90">
        <f>SUM(F67:F70)</f>
        <v>1353922</v>
      </c>
      <c r="G66" s="15"/>
      <c r="H66" s="15"/>
      <c r="I66" s="16"/>
      <c r="J66" s="16"/>
    </row>
    <row r="67" spans="1:10" s="17" customFormat="1" ht="36">
      <c r="A67" s="75"/>
      <c r="B67" s="98" t="s">
        <v>37</v>
      </c>
      <c r="C67" s="85">
        <f>D67+E67</f>
        <v>244255</v>
      </c>
      <c r="D67" s="77"/>
      <c r="E67" s="55">
        <v>244255</v>
      </c>
      <c r="F67" s="55">
        <v>244255</v>
      </c>
      <c r="G67" s="15"/>
      <c r="H67" s="15"/>
      <c r="I67" s="16"/>
      <c r="J67" s="16"/>
    </row>
    <row r="68" spans="1:10" s="17" customFormat="1" ht="54">
      <c r="A68" s="75"/>
      <c r="B68" s="98" t="s">
        <v>91</v>
      </c>
      <c r="C68" s="85">
        <f>D68+E68</f>
        <v>1449667</v>
      </c>
      <c r="D68" s="77"/>
      <c r="E68" s="55">
        <v>1449667</v>
      </c>
      <c r="F68" s="55">
        <v>1449667</v>
      </c>
      <c r="G68" s="15"/>
      <c r="H68" s="15"/>
      <c r="I68" s="16"/>
      <c r="J68" s="16"/>
    </row>
    <row r="69" spans="1:10" s="17" customFormat="1" ht="18">
      <c r="A69" s="75"/>
      <c r="B69" s="98" t="s">
        <v>92</v>
      </c>
      <c r="C69" s="85">
        <f>D69+E69</f>
        <v>-145000</v>
      </c>
      <c r="D69" s="77"/>
      <c r="E69" s="55">
        <v>-145000</v>
      </c>
      <c r="F69" s="55">
        <v>-145000</v>
      </c>
      <c r="G69" s="15"/>
      <c r="H69" s="15"/>
      <c r="I69" s="16"/>
      <c r="J69" s="16"/>
    </row>
    <row r="70" spans="1:10" s="17" customFormat="1" ht="36">
      <c r="A70" s="75"/>
      <c r="B70" s="98" t="s">
        <v>99</v>
      </c>
      <c r="C70" s="85">
        <f aca="true" t="shared" si="2" ref="C70:C153">D70+E70</f>
        <v>-195000</v>
      </c>
      <c r="D70" s="79"/>
      <c r="E70" s="55">
        <v>-195000</v>
      </c>
      <c r="F70" s="55">
        <v>-195000</v>
      </c>
      <c r="G70" s="15"/>
      <c r="H70" s="15"/>
      <c r="I70" s="16"/>
      <c r="J70" s="16"/>
    </row>
    <row r="71" spans="1:10" s="17" customFormat="1" ht="34.5">
      <c r="A71" s="47" t="s">
        <v>20</v>
      </c>
      <c r="B71" s="43" t="s">
        <v>111</v>
      </c>
      <c r="C71" s="85">
        <f t="shared" si="2"/>
        <v>-800000</v>
      </c>
      <c r="D71" s="103"/>
      <c r="E71" s="105">
        <f>E72</f>
        <v>-800000</v>
      </c>
      <c r="F71" s="105">
        <f>F72</f>
        <v>-800000</v>
      </c>
      <c r="G71" s="15"/>
      <c r="H71" s="15"/>
      <c r="I71" s="16"/>
      <c r="J71" s="16"/>
    </row>
    <row r="72" spans="1:10" s="17" customFormat="1" ht="54">
      <c r="A72" s="75"/>
      <c r="B72" s="59" t="s">
        <v>122</v>
      </c>
      <c r="C72" s="85">
        <f t="shared" si="2"/>
        <v>-800000</v>
      </c>
      <c r="D72" s="103"/>
      <c r="E72" s="104">
        <v>-800000</v>
      </c>
      <c r="F72" s="104">
        <v>-800000</v>
      </c>
      <c r="G72" s="15"/>
      <c r="H72" s="15"/>
      <c r="I72" s="16"/>
      <c r="J72" s="16"/>
    </row>
    <row r="73" spans="1:10" s="17" customFormat="1" ht="34.5">
      <c r="A73" s="47" t="s">
        <v>20</v>
      </c>
      <c r="B73" s="97" t="s">
        <v>46</v>
      </c>
      <c r="C73" s="44">
        <f t="shared" si="2"/>
        <v>1000000</v>
      </c>
      <c r="D73" s="82"/>
      <c r="E73" s="96">
        <f>E74</f>
        <v>1000000</v>
      </c>
      <c r="F73" s="96">
        <f>F74</f>
        <v>1000000</v>
      </c>
      <c r="G73" s="15"/>
      <c r="H73" s="15"/>
      <c r="I73" s="16"/>
      <c r="J73" s="16"/>
    </row>
    <row r="74" spans="1:10" s="17" customFormat="1" ht="72">
      <c r="A74" s="47"/>
      <c r="B74" s="98" t="s">
        <v>93</v>
      </c>
      <c r="C74" s="44">
        <f t="shared" si="2"/>
        <v>1000000</v>
      </c>
      <c r="D74" s="82"/>
      <c r="E74" s="95">
        <v>1000000</v>
      </c>
      <c r="F74" s="95">
        <v>1000000</v>
      </c>
      <c r="G74" s="15"/>
      <c r="H74" s="15"/>
      <c r="I74" s="16"/>
      <c r="J74" s="16"/>
    </row>
    <row r="75" spans="1:10" s="17" customFormat="1" ht="34.5">
      <c r="A75" s="47" t="s">
        <v>20</v>
      </c>
      <c r="B75" s="97" t="s">
        <v>35</v>
      </c>
      <c r="C75" s="44">
        <f t="shared" si="2"/>
        <v>52000</v>
      </c>
      <c r="D75" s="60">
        <f>SUM(D76:D78)</f>
        <v>50000</v>
      </c>
      <c r="E75" s="60">
        <f>SUM(E76:E78)</f>
        <v>2000</v>
      </c>
      <c r="F75" s="60">
        <f>SUM(F76:F78)</f>
        <v>2000</v>
      </c>
      <c r="G75" s="15"/>
      <c r="H75" s="15"/>
      <c r="I75" s="16"/>
      <c r="J75" s="16"/>
    </row>
    <row r="76" spans="1:10" s="17" customFormat="1" ht="18">
      <c r="A76" s="47"/>
      <c r="B76" s="98" t="s">
        <v>80</v>
      </c>
      <c r="C76" s="44">
        <f t="shared" si="2"/>
        <v>50000</v>
      </c>
      <c r="D76" s="71">
        <v>50000</v>
      </c>
      <c r="E76" s="95"/>
      <c r="F76" s="95"/>
      <c r="G76" s="15"/>
      <c r="H76" s="15"/>
      <c r="I76" s="16"/>
      <c r="J76" s="16"/>
    </row>
    <row r="77" spans="1:10" s="17" customFormat="1" ht="37.5" customHeight="1">
      <c r="A77" s="47"/>
      <c r="B77" s="98" t="s">
        <v>123</v>
      </c>
      <c r="C77" s="44">
        <f t="shared" si="2"/>
        <v>1000</v>
      </c>
      <c r="D77" s="71"/>
      <c r="E77" s="95">
        <v>1000</v>
      </c>
      <c r="F77" s="95">
        <v>1000</v>
      </c>
      <c r="G77" s="15"/>
      <c r="H77" s="15"/>
      <c r="I77" s="16"/>
      <c r="J77" s="16"/>
    </row>
    <row r="78" spans="1:10" s="17" customFormat="1" ht="36">
      <c r="A78" s="47"/>
      <c r="B78" s="98" t="s">
        <v>124</v>
      </c>
      <c r="C78" s="44">
        <f t="shared" si="2"/>
        <v>1000</v>
      </c>
      <c r="D78" s="71"/>
      <c r="E78" s="95">
        <v>1000</v>
      </c>
      <c r="F78" s="95">
        <v>1000</v>
      </c>
      <c r="G78" s="15"/>
      <c r="H78" s="15"/>
      <c r="I78" s="16"/>
      <c r="J78" s="16"/>
    </row>
    <row r="79" spans="1:10" s="17" customFormat="1" ht="34.5">
      <c r="A79" s="47" t="s">
        <v>20</v>
      </c>
      <c r="B79" s="43" t="s">
        <v>58</v>
      </c>
      <c r="C79" s="44">
        <f t="shared" si="2"/>
        <v>-7994000</v>
      </c>
      <c r="D79" s="60">
        <f>SUM(D80:D81)</f>
        <v>-7994000</v>
      </c>
      <c r="E79" s="95"/>
      <c r="F79" s="95"/>
      <c r="G79" s="15"/>
      <c r="H79" s="15"/>
      <c r="I79" s="16"/>
      <c r="J79" s="16"/>
    </row>
    <row r="80" spans="1:10" s="17" customFormat="1" ht="80.25" customHeight="1">
      <c r="A80" s="47"/>
      <c r="B80" s="59" t="s">
        <v>36</v>
      </c>
      <c r="C80" s="44">
        <f t="shared" si="2"/>
        <v>-8000000</v>
      </c>
      <c r="D80" s="71">
        <v>-8000000</v>
      </c>
      <c r="E80" s="95"/>
      <c r="F80" s="95"/>
      <c r="G80" s="15"/>
      <c r="H80" s="15"/>
      <c r="I80" s="16"/>
      <c r="J80" s="16"/>
    </row>
    <row r="81" spans="1:10" s="17" customFormat="1" ht="54">
      <c r="A81" s="47"/>
      <c r="B81" s="59" t="s">
        <v>126</v>
      </c>
      <c r="C81" s="44">
        <f t="shared" si="2"/>
        <v>6000</v>
      </c>
      <c r="D81" s="71">
        <v>6000</v>
      </c>
      <c r="E81" s="95"/>
      <c r="F81" s="95"/>
      <c r="G81" s="15"/>
      <c r="H81" s="15"/>
      <c r="I81" s="16"/>
      <c r="J81" s="16"/>
    </row>
    <row r="82" spans="1:10" s="17" customFormat="1" ht="34.5">
      <c r="A82" s="47" t="s">
        <v>20</v>
      </c>
      <c r="B82" s="97" t="s">
        <v>33</v>
      </c>
      <c r="C82" s="44">
        <f t="shared" si="2"/>
        <v>2521306</v>
      </c>
      <c r="D82" s="83"/>
      <c r="E82" s="60">
        <f>E83</f>
        <v>2521306</v>
      </c>
      <c r="F82" s="60">
        <f>F83</f>
        <v>2521306</v>
      </c>
      <c r="G82" s="15"/>
      <c r="H82" s="15"/>
      <c r="I82" s="16"/>
      <c r="J82" s="16"/>
    </row>
    <row r="83" spans="1:10" s="17" customFormat="1" ht="90">
      <c r="A83" s="75"/>
      <c r="B83" s="98" t="s">
        <v>127</v>
      </c>
      <c r="C83" s="44">
        <f t="shared" si="2"/>
        <v>2521306</v>
      </c>
      <c r="D83" s="78"/>
      <c r="E83" s="95">
        <v>2521306</v>
      </c>
      <c r="F83" s="95">
        <v>2521306</v>
      </c>
      <c r="G83" s="15"/>
      <c r="H83" s="15"/>
      <c r="I83" s="16"/>
      <c r="J83" s="16"/>
    </row>
    <row r="84" spans="1:10" s="17" customFormat="1" ht="34.5">
      <c r="A84" s="61" t="s">
        <v>20</v>
      </c>
      <c r="B84" s="84" t="s">
        <v>34</v>
      </c>
      <c r="C84" s="85">
        <f t="shared" si="2"/>
        <v>3771500</v>
      </c>
      <c r="D84" s="86"/>
      <c r="E84" s="86">
        <f>SUM(E85:E94)</f>
        <v>3771500</v>
      </c>
      <c r="F84" s="86">
        <f>SUM(F85:F94)</f>
        <v>3771500</v>
      </c>
      <c r="G84" s="15"/>
      <c r="H84" s="15"/>
      <c r="I84" s="16"/>
      <c r="J84" s="16"/>
    </row>
    <row r="85" spans="1:10" s="17" customFormat="1" ht="36">
      <c r="A85" s="75"/>
      <c r="B85" s="66" t="s">
        <v>77</v>
      </c>
      <c r="C85" s="44">
        <f t="shared" si="2"/>
        <v>79100</v>
      </c>
      <c r="D85" s="54"/>
      <c r="E85" s="38">
        <f>185000-105900</f>
        <v>79100</v>
      </c>
      <c r="F85" s="38">
        <v>79100</v>
      </c>
      <c r="G85" s="15"/>
      <c r="H85" s="15"/>
      <c r="I85" s="16"/>
      <c r="J85" s="16"/>
    </row>
    <row r="86" spans="1:10" s="17" customFormat="1" ht="36">
      <c r="A86" s="75"/>
      <c r="B86" s="66" t="s">
        <v>65</v>
      </c>
      <c r="C86" s="44">
        <f t="shared" si="2"/>
        <v>585000</v>
      </c>
      <c r="D86" s="54"/>
      <c r="E86" s="38">
        <v>585000</v>
      </c>
      <c r="F86" s="38">
        <v>585000</v>
      </c>
      <c r="G86" s="15"/>
      <c r="H86" s="15"/>
      <c r="I86" s="16"/>
      <c r="J86" s="16"/>
    </row>
    <row r="87" spans="1:10" s="17" customFormat="1" ht="36">
      <c r="A87" s="75"/>
      <c r="B87" s="66" t="s">
        <v>49</v>
      </c>
      <c r="C87" s="44">
        <f t="shared" si="2"/>
        <v>300000</v>
      </c>
      <c r="D87" s="54"/>
      <c r="E87" s="38">
        <v>300000</v>
      </c>
      <c r="F87" s="38">
        <v>300000</v>
      </c>
      <c r="G87" s="15"/>
      <c r="H87" s="15"/>
      <c r="I87" s="16"/>
      <c r="J87" s="16"/>
    </row>
    <row r="88" spans="1:10" s="17" customFormat="1" ht="36">
      <c r="A88" s="75"/>
      <c r="B88" s="66" t="s">
        <v>66</v>
      </c>
      <c r="C88" s="44">
        <f t="shared" si="2"/>
        <v>2300000</v>
      </c>
      <c r="D88" s="54"/>
      <c r="E88" s="38">
        <v>2300000</v>
      </c>
      <c r="F88" s="38">
        <v>2300000</v>
      </c>
      <c r="G88" s="15"/>
      <c r="H88" s="15"/>
      <c r="I88" s="16"/>
      <c r="J88" s="16"/>
    </row>
    <row r="89" spans="1:10" s="17" customFormat="1" ht="36">
      <c r="A89" s="75"/>
      <c r="B89" s="66" t="s">
        <v>31</v>
      </c>
      <c r="C89" s="44">
        <f t="shared" si="2"/>
        <v>-416600</v>
      </c>
      <c r="D89" s="54"/>
      <c r="E89" s="38">
        <v>-416600</v>
      </c>
      <c r="F89" s="38">
        <v>-416600</v>
      </c>
      <c r="G89" s="15"/>
      <c r="H89" s="15"/>
      <c r="I89" s="16"/>
      <c r="J89" s="16"/>
    </row>
    <row r="90" spans="1:10" s="17" customFormat="1" ht="36">
      <c r="A90" s="75"/>
      <c r="B90" s="66" t="s">
        <v>67</v>
      </c>
      <c r="C90" s="44">
        <f t="shared" si="2"/>
        <v>585000</v>
      </c>
      <c r="D90" s="54"/>
      <c r="E90" s="38">
        <v>585000</v>
      </c>
      <c r="F90" s="38">
        <v>585000</v>
      </c>
      <c r="G90" s="15"/>
      <c r="H90" s="15"/>
      <c r="I90" s="16"/>
      <c r="J90" s="16"/>
    </row>
    <row r="91" spans="1:10" s="17" customFormat="1" ht="36">
      <c r="A91" s="75"/>
      <c r="B91" s="66" t="s">
        <v>125</v>
      </c>
      <c r="C91" s="44">
        <f t="shared" si="2"/>
        <v>-230000</v>
      </c>
      <c r="D91" s="54"/>
      <c r="E91" s="38">
        <v>-230000</v>
      </c>
      <c r="F91" s="38">
        <v>-230000</v>
      </c>
      <c r="G91" s="15"/>
      <c r="H91" s="15"/>
      <c r="I91" s="16"/>
      <c r="J91" s="16"/>
    </row>
    <row r="92" spans="1:10" s="17" customFormat="1" ht="36">
      <c r="A92" s="75"/>
      <c r="B92" s="66" t="s">
        <v>46</v>
      </c>
      <c r="C92" s="44">
        <f t="shared" si="2"/>
        <v>584000</v>
      </c>
      <c r="D92" s="54"/>
      <c r="E92" s="38">
        <v>584000</v>
      </c>
      <c r="F92" s="38">
        <v>584000</v>
      </c>
      <c r="G92" s="15"/>
      <c r="H92" s="15"/>
      <c r="I92" s="16"/>
      <c r="J92" s="16"/>
    </row>
    <row r="93" spans="1:10" s="17" customFormat="1" ht="36">
      <c r="A93" s="75"/>
      <c r="B93" s="66" t="s">
        <v>58</v>
      </c>
      <c r="C93" s="44">
        <f t="shared" si="2"/>
        <v>-600000</v>
      </c>
      <c r="D93" s="54"/>
      <c r="E93" s="38">
        <v>-600000</v>
      </c>
      <c r="F93" s="38">
        <v>-600000</v>
      </c>
      <c r="G93" s="15"/>
      <c r="H93" s="15"/>
      <c r="I93" s="16"/>
      <c r="J93" s="16"/>
    </row>
    <row r="94" spans="1:10" s="17" customFormat="1" ht="36">
      <c r="A94" s="75"/>
      <c r="B94" s="66" t="s">
        <v>78</v>
      </c>
      <c r="C94" s="44">
        <f t="shared" si="2"/>
        <v>585000</v>
      </c>
      <c r="D94" s="54"/>
      <c r="E94" s="38">
        <v>585000</v>
      </c>
      <c r="F94" s="38">
        <v>585000</v>
      </c>
      <c r="G94" s="15"/>
      <c r="H94" s="15"/>
      <c r="I94" s="16"/>
      <c r="J94" s="16"/>
    </row>
    <row r="95" spans="1:10" s="17" customFormat="1" ht="113.25" customHeight="1">
      <c r="A95" s="61" t="s">
        <v>20</v>
      </c>
      <c r="B95" s="93" t="s">
        <v>101</v>
      </c>
      <c r="C95" s="76"/>
      <c r="D95" s="77"/>
      <c r="E95" s="90">
        <f>SUM(E96:E106)</f>
        <v>867000</v>
      </c>
      <c r="F95" s="90">
        <f>SUM(F96:F106)</f>
        <v>867000</v>
      </c>
      <c r="G95" s="15"/>
      <c r="H95" s="15"/>
      <c r="I95" s="16"/>
      <c r="J95" s="16"/>
    </row>
    <row r="96" spans="1:10" s="17" customFormat="1" ht="36">
      <c r="A96" s="61"/>
      <c r="B96" s="42" t="s">
        <v>94</v>
      </c>
      <c r="C96" s="76"/>
      <c r="D96" s="77"/>
      <c r="E96" s="55">
        <v>17000</v>
      </c>
      <c r="F96" s="55">
        <v>17000</v>
      </c>
      <c r="G96" s="15"/>
      <c r="H96" s="15"/>
      <c r="I96" s="16"/>
      <c r="J96" s="16"/>
    </row>
    <row r="97" spans="1:10" s="17" customFormat="1" ht="36">
      <c r="A97" s="61"/>
      <c r="B97" s="42" t="s">
        <v>65</v>
      </c>
      <c r="C97" s="76"/>
      <c r="D97" s="77"/>
      <c r="E97" s="55">
        <v>70000</v>
      </c>
      <c r="F97" s="55">
        <v>70000</v>
      </c>
      <c r="G97" s="15"/>
      <c r="H97" s="15"/>
      <c r="I97" s="16"/>
      <c r="J97" s="16"/>
    </row>
    <row r="98" spans="1:10" s="17" customFormat="1" ht="36">
      <c r="A98" s="61"/>
      <c r="B98" s="42" t="s">
        <v>31</v>
      </c>
      <c r="C98" s="76"/>
      <c r="D98" s="77"/>
      <c r="E98" s="55">
        <v>100000</v>
      </c>
      <c r="F98" s="55">
        <v>100000</v>
      </c>
      <c r="G98" s="15"/>
      <c r="H98" s="15"/>
      <c r="I98" s="16"/>
      <c r="J98" s="16"/>
    </row>
    <row r="99" spans="1:10" s="17" customFormat="1" ht="36">
      <c r="A99" s="74"/>
      <c r="B99" s="88" t="s">
        <v>75</v>
      </c>
      <c r="C99" s="76"/>
      <c r="D99" s="77"/>
      <c r="E99" s="55">
        <v>10000</v>
      </c>
      <c r="F99" s="55">
        <v>10000</v>
      </c>
      <c r="G99" s="15"/>
      <c r="H99" s="15"/>
      <c r="I99" s="16"/>
      <c r="J99" s="16"/>
    </row>
    <row r="100" spans="1:10" s="17" customFormat="1" ht="36">
      <c r="A100" s="74"/>
      <c r="B100" s="42" t="s">
        <v>32</v>
      </c>
      <c r="C100" s="76"/>
      <c r="D100" s="77"/>
      <c r="E100" s="55">
        <v>100000</v>
      </c>
      <c r="F100" s="55">
        <v>100000</v>
      </c>
      <c r="G100" s="15"/>
      <c r="H100" s="15"/>
      <c r="I100" s="16"/>
      <c r="J100" s="16"/>
    </row>
    <row r="101" spans="1:10" s="17" customFormat="1" ht="36">
      <c r="A101" s="92"/>
      <c r="B101" s="88" t="s">
        <v>56</v>
      </c>
      <c r="C101" s="76"/>
      <c r="D101" s="77"/>
      <c r="E101" s="55">
        <v>50000</v>
      </c>
      <c r="F101" s="55">
        <v>50000</v>
      </c>
      <c r="G101" s="15"/>
      <c r="H101" s="15"/>
      <c r="I101" s="16"/>
      <c r="J101" s="16"/>
    </row>
    <row r="102" spans="1:10" s="17" customFormat="1" ht="33" customHeight="1">
      <c r="A102" s="92"/>
      <c r="B102" s="88" t="s">
        <v>116</v>
      </c>
      <c r="C102" s="76"/>
      <c r="D102" s="77"/>
      <c r="E102" s="55">
        <v>20000</v>
      </c>
      <c r="F102" s="55">
        <v>20000</v>
      </c>
      <c r="G102" s="15"/>
      <c r="H102" s="15"/>
      <c r="I102" s="16"/>
      <c r="J102" s="16"/>
    </row>
    <row r="103" spans="1:10" s="17" customFormat="1" ht="36">
      <c r="A103" s="92"/>
      <c r="B103" s="42" t="s">
        <v>76</v>
      </c>
      <c r="C103" s="76"/>
      <c r="D103" s="77"/>
      <c r="E103" s="55">
        <v>150000</v>
      </c>
      <c r="F103" s="55">
        <v>150000</v>
      </c>
      <c r="G103" s="15"/>
      <c r="H103" s="15"/>
      <c r="I103" s="16"/>
      <c r="J103" s="16"/>
    </row>
    <row r="104" spans="1:10" s="17" customFormat="1" ht="36">
      <c r="A104" s="92"/>
      <c r="B104" s="42" t="s">
        <v>46</v>
      </c>
      <c r="C104" s="76"/>
      <c r="D104" s="77"/>
      <c r="E104" s="55">
        <v>200000</v>
      </c>
      <c r="F104" s="55">
        <v>200000</v>
      </c>
      <c r="G104" s="15"/>
      <c r="H104" s="15"/>
      <c r="I104" s="16"/>
      <c r="J104" s="16"/>
    </row>
    <row r="105" spans="1:10" s="17" customFormat="1" ht="36">
      <c r="A105" s="92"/>
      <c r="B105" s="88" t="s">
        <v>58</v>
      </c>
      <c r="C105" s="76"/>
      <c r="D105" s="77"/>
      <c r="E105" s="55">
        <v>50000</v>
      </c>
      <c r="F105" s="55">
        <v>50000</v>
      </c>
      <c r="G105" s="15"/>
      <c r="H105" s="15"/>
      <c r="I105" s="16"/>
      <c r="J105" s="16"/>
    </row>
    <row r="106" spans="1:10" s="17" customFormat="1" ht="36">
      <c r="A106" s="92"/>
      <c r="B106" s="88" t="s">
        <v>50</v>
      </c>
      <c r="C106" s="76"/>
      <c r="D106" s="77"/>
      <c r="E106" s="55">
        <v>100000</v>
      </c>
      <c r="F106" s="55">
        <v>100000</v>
      </c>
      <c r="G106" s="15"/>
      <c r="H106" s="15"/>
      <c r="I106" s="16"/>
      <c r="J106" s="16"/>
    </row>
    <row r="107" spans="1:10" s="17" customFormat="1" ht="111" customHeight="1">
      <c r="A107" s="61" t="s">
        <v>20</v>
      </c>
      <c r="B107" s="91" t="s">
        <v>100</v>
      </c>
      <c r="C107" s="85">
        <f t="shared" si="2"/>
        <v>4886656</v>
      </c>
      <c r="D107" s="90">
        <f>SUM(D108:D145)</f>
        <v>4886656</v>
      </c>
      <c r="E107" s="79"/>
      <c r="F107" s="79"/>
      <c r="G107" s="15"/>
      <c r="H107" s="15"/>
      <c r="I107" s="16"/>
      <c r="J107" s="16"/>
    </row>
    <row r="108" spans="1:10" s="17" customFormat="1" ht="36">
      <c r="A108" s="61"/>
      <c r="B108" s="88" t="s">
        <v>52</v>
      </c>
      <c r="C108" s="85">
        <f t="shared" si="2"/>
        <v>38076</v>
      </c>
      <c r="D108" s="55">
        <v>38076</v>
      </c>
      <c r="E108" s="79"/>
      <c r="F108" s="79"/>
      <c r="G108" s="15"/>
      <c r="H108" s="15"/>
      <c r="I108" s="16"/>
      <c r="J108" s="16"/>
    </row>
    <row r="109" spans="1:10" s="17" customFormat="1" ht="36">
      <c r="A109" s="61"/>
      <c r="B109" s="88" t="s">
        <v>60</v>
      </c>
      <c r="C109" s="85">
        <f t="shared" si="2"/>
        <v>40080</v>
      </c>
      <c r="D109" s="55">
        <v>40080</v>
      </c>
      <c r="E109" s="79"/>
      <c r="F109" s="79"/>
      <c r="G109" s="15"/>
      <c r="H109" s="15"/>
      <c r="I109" s="16"/>
      <c r="J109" s="16"/>
    </row>
    <row r="110" spans="1:10" s="17" customFormat="1" ht="36">
      <c r="A110" s="61"/>
      <c r="B110" s="88" t="s">
        <v>65</v>
      </c>
      <c r="C110" s="85">
        <f t="shared" si="2"/>
        <v>134268</v>
      </c>
      <c r="D110" s="55">
        <v>134268</v>
      </c>
      <c r="E110" s="79"/>
      <c r="F110" s="79"/>
      <c r="G110" s="15"/>
      <c r="H110" s="15"/>
      <c r="I110" s="16"/>
      <c r="J110" s="16"/>
    </row>
    <row r="111" spans="1:10" s="17" customFormat="1" ht="36">
      <c r="A111" s="61"/>
      <c r="B111" s="88" t="s">
        <v>69</v>
      </c>
      <c r="C111" s="85">
        <f t="shared" si="2"/>
        <v>12024</v>
      </c>
      <c r="D111" s="55">
        <v>12024</v>
      </c>
      <c r="E111" s="79"/>
      <c r="F111" s="79"/>
      <c r="G111" s="15"/>
      <c r="H111" s="15"/>
      <c r="I111" s="16"/>
      <c r="J111" s="16"/>
    </row>
    <row r="112" spans="1:10" s="17" customFormat="1" ht="36">
      <c r="A112" s="61"/>
      <c r="B112" s="88" t="s">
        <v>115</v>
      </c>
      <c r="C112" s="85">
        <f t="shared" si="2"/>
        <v>16032</v>
      </c>
      <c r="D112" s="55">
        <v>16032</v>
      </c>
      <c r="E112" s="79"/>
      <c r="F112" s="79"/>
      <c r="G112" s="15"/>
      <c r="H112" s="15"/>
      <c r="I112" s="16"/>
      <c r="J112" s="16"/>
    </row>
    <row r="113" spans="1:10" s="17" customFormat="1" ht="36">
      <c r="A113" s="61"/>
      <c r="B113" s="88" t="s">
        <v>49</v>
      </c>
      <c r="C113" s="85">
        <f t="shared" si="2"/>
        <v>40080</v>
      </c>
      <c r="D113" s="55">
        <v>40080</v>
      </c>
      <c r="E113" s="79"/>
      <c r="F113" s="79"/>
      <c r="G113" s="15"/>
      <c r="H113" s="15"/>
      <c r="I113" s="16"/>
      <c r="J113" s="16"/>
    </row>
    <row r="114" spans="1:10" s="17" customFormat="1" ht="36">
      <c r="A114" s="61"/>
      <c r="B114" s="88" t="s">
        <v>70</v>
      </c>
      <c r="C114" s="85">
        <f t="shared" si="2"/>
        <v>8016</v>
      </c>
      <c r="D114" s="55">
        <v>8016</v>
      </c>
      <c r="E114" s="79"/>
      <c r="F114" s="79"/>
      <c r="G114" s="15"/>
      <c r="H114" s="15"/>
      <c r="I114" s="16"/>
      <c r="J114" s="16"/>
    </row>
    <row r="115" spans="1:10" s="17" customFormat="1" ht="36">
      <c r="A115" s="61"/>
      <c r="B115" s="88" t="s">
        <v>51</v>
      </c>
      <c r="C115" s="85">
        <f t="shared" si="2"/>
        <v>34068</v>
      </c>
      <c r="D115" s="55">
        <v>34068</v>
      </c>
      <c r="E115" s="79"/>
      <c r="F115" s="79"/>
      <c r="G115" s="15"/>
      <c r="H115" s="15"/>
      <c r="I115" s="16"/>
      <c r="J115" s="16"/>
    </row>
    <row r="116" spans="1:10" s="17" customFormat="1" ht="36">
      <c r="A116" s="61"/>
      <c r="B116" s="88" t="s">
        <v>71</v>
      </c>
      <c r="C116" s="85">
        <f t="shared" si="2"/>
        <v>18036</v>
      </c>
      <c r="D116" s="55">
        <v>18036</v>
      </c>
      <c r="E116" s="79"/>
      <c r="F116" s="79"/>
      <c r="G116" s="15"/>
      <c r="H116" s="15"/>
      <c r="I116" s="16"/>
      <c r="J116" s="16"/>
    </row>
    <row r="117" spans="1:10" s="17" customFormat="1" ht="36">
      <c r="A117" s="61"/>
      <c r="B117" s="88" t="s">
        <v>53</v>
      </c>
      <c r="C117" s="85">
        <f t="shared" si="2"/>
        <v>18036</v>
      </c>
      <c r="D117" s="55">
        <v>18036</v>
      </c>
      <c r="E117" s="79"/>
      <c r="F117" s="79"/>
      <c r="G117" s="15"/>
      <c r="H117" s="15"/>
      <c r="I117" s="16"/>
      <c r="J117" s="16"/>
    </row>
    <row r="118" spans="1:10" s="17" customFormat="1" ht="36">
      <c r="A118" s="61"/>
      <c r="B118" s="88" t="s">
        <v>54</v>
      </c>
      <c r="C118" s="85">
        <f t="shared" si="2"/>
        <v>6012</v>
      </c>
      <c r="D118" s="55">
        <v>6012</v>
      </c>
      <c r="E118" s="79"/>
      <c r="F118" s="79"/>
      <c r="G118" s="15"/>
      <c r="H118" s="15"/>
      <c r="I118" s="16"/>
      <c r="J118" s="16"/>
    </row>
    <row r="119" spans="1:10" s="17" customFormat="1" ht="36">
      <c r="A119" s="61"/>
      <c r="B119" s="88" t="s">
        <v>48</v>
      </c>
      <c r="C119" s="85">
        <f t="shared" si="2"/>
        <v>16032</v>
      </c>
      <c r="D119" s="55">
        <v>16032</v>
      </c>
      <c r="E119" s="79"/>
      <c r="F119" s="79"/>
      <c r="G119" s="15"/>
      <c r="H119" s="15"/>
      <c r="I119" s="16"/>
      <c r="J119" s="16"/>
    </row>
    <row r="120" spans="1:10" s="17" customFormat="1" ht="36">
      <c r="A120" s="61"/>
      <c r="B120" s="88" t="s">
        <v>55</v>
      </c>
      <c r="C120" s="85">
        <f t="shared" si="2"/>
        <v>26052</v>
      </c>
      <c r="D120" s="55">
        <v>26052</v>
      </c>
      <c r="E120" s="79"/>
      <c r="F120" s="79"/>
      <c r="G120" s="15"/>
      <c r="H120" s="15"/>
      <c r="I120" s="16"/>
      <c r="J120" s="16"/>
    </row>
    <row r="121" spans="1:10" s="17" customFormat="1" ht="36">
      <c r="A121" s="61"/>
      <c r="B121" s="88" t="s">
        <v>61</v>
      </c>
      <c r="C121" s="85">
        <f t="shared" si="2"/>
        <v>58116</v>
      </c>
      <c r="D121" s="55">
        <v>58116</v>
      </c>
      <c r="E121" s="79"/>
      <c r="F121" s="79"/>
      <c r="G121" s="15"/>
      <c r="H121" s="15"/>
      <c r="I121" s="16"/>
      <c r="J121" s="16"/>
    </row>
    <row r="122" spans="1:10" s="17" customFormat="1" ht="36">
      <c r="A122" s="61"/>
      <c r="B122" s="88" t="s">
        <v>66</v>
      </c>
      <c r="C122" s="85">
        <f t="shared" si="2"/>
        <v>270540</v>
      </c>
      <c r="D122" s="55">
        <v>270540</v>
      </c>
      <c r="E122" s="79"/>
      <c r="F122" s="79"/>
      <c r="G122" s="15"/>
      <c r="H122" s="15"/>
      <c r="I122" s="16"/>
      <c r="J122" s="16"/>
    </row>
    <row r="123" spans="1:10" s="17" customFormat="1" ht="36">
      <c r="A123" s="61"/>
      <c r="B123" s="88" t="s">
        <v>62</v>
      </c>
      <c r="C123" s="85">
        <f t="shared" si="2"/>
        <v>6012</v>
      </c>
      <c r="D123" s="55">
        <v>6012</v>
      </c>
      <c r="E123" s="79"/>
      <c r="F123" s="79"/>
      <c r="G123" s="15"/>
      <c r="H123" s="15"/>
      <c r="I123" s="16"/>
      <c r="J123" s="16"/>
    </row>
    <row r="124" spans="1:10" s="17" customFormat="1" ht="36">
      <c r="A124" s="61"/>
      <c r="B124" s="42" t="s">
        <v>72</v>
      </c>
      <c r="C124" s="85">
        <f t="shared" si="2"/>
        <v>8016</v>
      </c>
      <c r="D124" s="55">
        <v>8016</v>
      </c>
      <c r="E124" s="79"/>
      <c r="F124" s="79"/>
      <c r="G124" s="15"/>
      <c r="H124" s="15"/>
      <c r="I124" s="16"/>
      <c r="J124" s="16"/>
    </row>
    <row r="125" spans="1:10" s="17" customFormat="1" ht="36">
      <c r="A125" s="61"/>
      <c r="B125" s="42" t="s">
        <v>42</v>
      </c>
      <c r="C125" s="85">
        <f t="shared" si="2"/>
        <v>8016</v>
      </c>
      <c r="D125" s="55">
        <v>8016</v>
      </c>
      <c r="E125" s="79"/>
      <c r="F125" s="79"/>
      <c r="G125" s="15"/>
      <c r="H125" s="15"/>
      <c r="I125" s="16"/>
      <c r="J125" s="16"/>
    </row>
    <row r="126" spans="1:10" s="17" customFormat="1" ht="36">
      <c r="A126" s="61"/>
      <c r="B126" s="88" t="s">
        <v>63</v>
      </c>
      <c r="C126" s="85">
        <f t="shared" si="2"/>
        <v>92184</v>
      </c>
      <c r="D126" s="55">
        <v>92184</v>
      </c>
      <c r="E126" s="79"/>
      <c r="F126" s="79"/>
      <c r="G126" s="15"/>
      <c r="H126" s="15"/>
      <c r="I126" s="16"/>
      <c r="J126" s="16"/>
    </row>
    <row r="127" spans="1:10" s="17" customFormat="1" ht="36">
      <c r="A127" s="61"/>
      <c r="B127" s="88" t="s">
        <v>67</v>
      </c>
      <c r="C127" s="85">
        <f t="shared" si="2"/>
        <v>49000</v>
      </c>
      <c r="D127" s="55">
        <v>49000</v>
      </c>
      <c r="E127" s="79"/>
      <c r="F127" s="79"/>
      <c r="G127" s="15"/>
      <c r="H127" s="15"/>
      <c r="I127" s="16"/>
      <c r="J127" s="16"/>
    </row>
    <row r="128" spans="1:10" s="17" customFormat="1" ht="36">
      <c r="A128" s="61"/>
      <c r="B128" s="88" t="s">
        <v>114</v>
      </c>
      <c r="C128" s="85">
        <f t="shared" si="2"/>
        <v>26052</v>
      </c>
      <c r="D128" s="55">
        <v>26052</v>
      </c>
      <c r="E128" s="79"/>
      <c r="F128" s="79"/>
      <c r="G128" s="15"/>
      <c r="H128" s="15"/>
      <c r="I128" s="16"/>
      <c r="J128" s="16"/>
    </row>
    <row r="129" spans="1:10" s="17" customFormat="1" ht="36">
      <c r="A129" s="61"/>
      <c r="B129" s="88" t="s">
        <v>113</v>
      </c>
      <c r="C129" s="85">
        <f t="shared" si="2"/>
        <v>16032</v>
      </c>
      <c r="D129" s="55">
        <v>16032</v>
      </c>
      <c r="E129" s="79"/>
      <c r="F129" s="79"/>
      <c r="G129" s="15"/>
      <c r="H129" s="15"/>
      <c r="I129" s="16"/>
      <c r="J129" s="16"/>
    </row>
    <row r="130" spans="1:10" s="17" customFormat="1" ht="36">
      <c r="A130" s="61"/>
      <c r="B130" s="88" t="s">
        <v>64</v>
      </c>
      <c r="C130" s="85">
        <f t="shared" si="2"/>
        <v>218436</v>
      </c>
      <c r="D130" s="55">
        <v>218436</v>
      </c>
      <c r="E130" s="79"/>
      <c r="F130" s="79"/>
      <c r="G130" s="15"/>
      <c r="H130" s="15"/>
      <c r="I130" s="16"/>
      <c r="J130" s="16"/>
    </row>
    <row r="131" spans="1:10" s="17" customFormat="1" ht="36">
      <c r="A131" s="61"/>
      <c r="B131" s="42" t="s">
        <v>32</v>
      </c>
      <c r="C131" s="85">
        <f t="shared" si="2"/>
        <v>468936</v>
      </c>
      <c r="D131" s="55">
        <v>468936</v>
      </c>
      <c r="E131" s="79"/>
      <c r="F131" s="79"/>
      <c r="G131" s="15"/>
      <c r="H131" s="15"/>
      <c r="I131" s="16"/>
      <c r="J131" s="16"/>
    </row>
    <row r="132" spans="1:10" s="17" customFormat="1" ht="36">
      <c r="A132" s="61"/>
      <c r="B132" s="88" t="s">
        <v>56</v>
      </c>
      <c r="C132" s="85">
        <f t="shared" si="2"/>
        <v>40080</v>
      </c>
      <c r="D132" s="55">
        <v>40080</v>
      </c>
      <c r="E132" s="79"/>
      <c r="F132" s="79"/>
      <c r="G132" s="15"/>
      <c r="H132" s="15"/>
      <c r="I132" s="16"/>
      <c r="J132" s="16"/>
    </row>
    <row r="133" spans="1:10" s="17" customFormat="1" ht="36">
      <c r="A133" s="61"/>
      <c r="B133" s="88" t="s">
        <v>112</v>
      </c>
      <c r="C133" s="85">
        <f t="shared" si="2"/>
        <v>66132</v>
      </c>
      <c r="D133" s="55">
        <v>66132</v>
      </c>
      <c r="E133" s="79"/>
      <c r="F133" s="79"/>
      <c r="G133" s="15"/>
      <c r="H133" s="15"/>
      <c r="I133" s="16"/>
      <c r="J133" s="16"/>
    </row>
    <row r="134" spans="1:10" s="17" customFormat="1" ht="36">
      <c r="A134" s="61"/>
      <c r="B134" s="88" t="s">
        <v>73</v>
      </c>
      <c r="C134" s="85">
        <f t="shared" si="2"/>
        <v>56112</v>
      </c>
      <c r="D134" s="55">
        <v>56112</v>
      </c>
      <c r="E134" s="79"/>
      <c r="F134" s="79"/>
      <c r="G134" s="15"/>
      <c r="H134" s="15"/>
      <c r="I134" s="16"/>
      <c r="J134" s="16"/>
    </row>
    <row r="135" spans="1:10" s="17" customFormat="1" ht="36">
      <c r="A135" s="61"/>
      <c r="B135" s="88" t="s">
        <v>68</v>
      </c>
      <c r="C135" s="85">
        <f t="shared" si="2"/>
        <v>132264</v>
      </c>
      <c r="D135" s="55">
        <v>132264</v>
      </c>
      <c r="E135" s="79"/>
      <c r="F135" s="79"/>
      <c r="G135" s="15"/>
      <c r="H135" s="15"/>
      <c r="I135" s="16"/>
      <c r="J135" s="16"/>
    </row>
    <row r="136" spans="1:10" s="17" customFormat="1" ht="36">
      <c r="A136" s="61"/>
      <c r="B136" s="88" t="s">
        <v>29</v>
      </c>
      <c r="C136" s="85">
        <f t="shared" si="2"/>
        <v>8016</v>
      </c>
      <c r="D136" s="55">
        <v>8016</v>
      </c>
      <c r="E136" s="79"/>
      <c r="F136" s="79"/>
      <c r="G136" s="15"/>
      <c r="H136" s="15"/>
      <c r="I136" s="16"/>
      <c r="J136" s="16"/>
    </row>
    <row r="137" spans="1:10" s="17" customFormat="1" ht="36">
      <c r="A137" s="61"/>
      <c r="B137" s="88" t="s">
        <v>28</v>
      </c>
      <c r="C137" s="85">
        <f t="shared" si="2"/>
        <v>12024</v>
      </c>
      <c r="D137" s="55">
        <v>12024</v>
      </c>
      <c r="E137" s="79"/>
      <c r="F137" s="79"/>
      <c r="G137" s="15"/>
      <c r="H137" s="15"/>
      <c r="I137" s="16"/>
      <c r="J137" s="16"/>
    </row>
    <row r="138" spans="1:10" s="17" customFormat="1" ht="36">
      <c r="A138" s="61"/>
      <c r="B138" s="88" t="s">
        <v>111</v>
      </c>
      <c r="C138" s="85">
        <f t="shared" si="2"/>
        <v>533064</v>
      </c>
      <c r="D138" s="55">
        <v>533064</v>
      </c>
      <c r="E138" s="79"/>
      <c r="F138" s="79"/>
      <c r="G138" s="15"/>
      <c r="H138" s="15"/>
      <c r="I138" s="16"/>
      <c r="J138" s="16"/>
    </row>
    <row r="139" spans="1:10" s="17" customFormat="1" ht="36">
      <c r="A139" s="61"/>
      <c r="B139" s="88" t="s">
        <v>74</v>
      </c>
      <c r="C139" s="85">
        <f t="shared" si="2"/>
        <v>290580</v>
      </c>
      <c r="D139" s="55">
        <v>290580</v>
      </c>
      <c r="E139" s="79"/>
      <c r="F139" s="79"/>
      <c r="G139" s="15"/>
      <c r="H139" s="15"/>
      <c r="I139" s="16"/>
      <c r="J139" s="16"/>
    </row>
    <row r="140" spans="1:10" s="17" customFormat="1" ht="36">
      <c r="A140" s="75"/>
      <c r="B140" s="88" t="s">
        <v>57</v>
      </c>
      <c r="C140" s="85">
        <f t="shared" si="2"/>
        <v>66132</v>
      </c>
      <c r="D140" s="55">
        <v>66132</v>
      </c>
      <c r="E140" s="79"/>
      <c r="F140" s="79"/>
      <c r="G140" s="15"/>
      <c r="H140" s="15"/>
      <c r="I140" s="16"/>
      <c r="J140" s="16"/>
    </row>
    <row r="141" spans="1:10" s="17" customFormat="1" ht="36">
      <c r="A141" s="75"/>
      <c r="B141" s="88" t="s">
        <v>46</v>
      </c>
      <c r="C141" s="85">
        <f t="shared" si="2"/>
        <v>138276</v>
      </c>
      <c r="D141" s="55">
        <v>138276</v>
      </c>
      <c r="E141" s="79"/>
      <c r="F141" s="79"/>
      <c r="G141" s="15"/>
      <c r="H141" s="15"/>
      <c r="I141" s="16"/>
      <c r="J141" s="16"/>
    </row>
    <row r="142" spans="1:10" s="17" customFormat="1" ht="39" customHeight="1">
      <c r="A142" s="75"/>
      <c r="B142" s="88" t="s">
        <v>110</v>
      </c>
      <c r="C142" s="85">
        <f t="shared" si="2"/>
        <v>-94188</v>
      </c>
      <c r="D142" s="55">
        <v>-94188</v>
      </c>
      <c r="E142" s="79"/>
      <c r="F142" s="79"/>
      <c r="G142" s="15"/>
      <c r="H142" s="15"/>
      <c r="I142" s="16"/>
      <c r="J142" s="16"/>
    </row>
    <row r="143" spans="1:10" s="17" customFormat="1" ht="36">
      <c r="A143" s="75"/>
      <c r="B143" s="88" t="s">
        <v>58</v>
      </c>
      <c r="C143" s="85">
        <f t="shared" si="2"/>
        <v>186372</v>
      </c>
      <c r="D143" s="55">
        <v>186372</v>
      </c>
      <c r="E143" s="79"/>
      <c r="F143" s="79"/>
      <c r="G143" s="15"/>
      <c r="H143" s="15"/>
      <c r="I143" s="16"/>
      <c r="J143" s="16"/>
    </row>
    <row r="144" spans="1:10" s="17" customFormat="1" ht="36">
      <c r="A144" s="75"/>
      <c r="B144" s="88" t="s">
        <v>59</v>
      </c>
      <c r="C144" s="85">
        <f t="shared" si="2"/>
        <v>1809612</v>
      </c>
      <c r="D144" s="55">
        <v>1809612</v>
      </c>
      <c r="E144" s="79"/>
      <c r="F144" s="79"/>
      <c r="G144" s="15"/>
      <c r="H144" s="15"/>
      <c r="I144" s="16"/>
      <c r="J144" s="16"/>
    </row>
    <row r="145" spans="1:10" s="17" customFormat="1" ht="36">
      <c r="A145" s="75"/>
      <c r="B145" s="88" t="s">
        <v>50</v>
      </c>
      <c r="C145" s="85">
        <f t="shared" si="2"/>
        <v>14028</v>
      </c>
      <c r="D145" s="55">
        <v>14028</v>
      </c>
      <c r="E145" s="79"/>
      <c r="F145" s="79"/>
      <c r="G145" s="15"/>
      <c r="H145" s="15"/>
      <c r="I145" s="16"/>
      <c r="J145" s="16"/>
    </row>
    <row r="146" spans="1:10" s="17" customFormat="1" ht="52.5">
      <c r="A146" s="61" t="s">
        <v>20</v>
      </c>
      <c r="B146" s="84" t="s">
        <v>81</v>
      </c>
      <c r="C146" s="85">
        <f t="shared" si="2"/>
        <v>209000</v>
      </c>
      <c r="D146" s="90"/>
      <c r="E146" s="90">
        <f>SUM(E147:E151)</f>
        <v>209000</v>
      </c>
      <c r="F146" s="90">
        <f>SUM(F147:F151)</f>
        <v>209000</v>
      </c>
      <c r="G146" s="15"/>
      <c r="H146" s="15"/>
      <c r="I146" s="16"/>
      <c r="J146" s="16"/>
    </row>
    <row r="147" spans="1:10" s="17" customFormat="1" ht="36">
      <c r="A147" s="75"/>
      <c r="B147" s="67" t="s">
        <v>49</v>
      </c>
      <c r="C147" s="85">
        <f t="shared" si="2"/>
        <v>110000</v>
      </c>
      <c r="D147" s="86"/>
      <c r="E147" s="55">
        <v>110000</v>
      </c>
      <c r="F147" s="55">
        <v>110000</v>
      </c>
      <c r="G147" s="15"/>
      <c r="H147" s="15"/>
      <c r="I147" s="16"/>
      <c r="J147" s="16"/>
    </row>
    <row r="148" spans="1:10" s="17" customFormat="1" ht="39" customHeight="1">
      <c r="A148" s="75"/>
      <c r="B148" s="67" t="s">
        <v>51</v>
      </c>
      <c r="C148" s="85">
        <f t="shared" si="2"/>
        <v>44000</v>
      </c>
      <c r="D148" s="86"/>
      <c r="E148" s="55">
        <v>44000</v>
      </c>
      <c r="F148" s="55">
        <v>44000</v>
      </c>
      <c r="G148" s="15"/>
      <c r="H148" s="15"/>
      <c r="I148" s="16"/>
      <c r="J148" s="16"/>
    </row>
    <row r="149" spans="1:10" s="17" customFormat="1" ht="36">
      <c r="A149" s="75"/>
      <c r="B149" s="89" t="s">
        <v>32</v>
      </c>
      <c r="C149" s="85">
        <f t="shared" si="2"/>
        <v>11000</v>
      </c>
      <c r="D149" s="86"/>
      <c r="E149" s="55">
        <v>11000</v>
      </c>
      <c r="F149" s="55">
        <v>11000</v>
      </c>
      <c r="G149" s="15"/>
      <c r="H149" s="15"/>
      <c r="I149" s="16"/>
      <c r="J149" s="16"/>
    </row>
    <row r="150" spans="1:10" s="17" customFormat="1" ht="36">
      <c r="A150" s="75"/>
      <c r="B150" s="89" t="s">
        <v>73</v>
      </c>
      <c r="C150" s="85">
        <f t="shared" si="2"/>
        <v>22000</v>
      </c>
      <c r="D150" s="86"/>
      <c r="E150" s="55">
        <v>22000</v>
      </c>
      <c r="F150" s="55">
        <v>22000</v>
      </c>
      <c r="G150" s="15"/>
      <c r="H150" s="15"/>
      <c r="I150" s="16"/>
      <c r="J150" s="16"/>
    </row>
    <row r="151" spans="1:10" s="17" customFormat="1" ht="36">
      <c r="A151" s="80"/>
      <c r="B151" s="89" t="s">
        <v>50</v>
      </c>
      <c r="C151" s="85">
        <f t="shared" si="2"/>
        <v>22000</v>
      </c>
      <c r="D151" s="86"/>
      <c r="E151" s="55">
        <v>22000</v>
      </c>
      <c r="F151" s="55">
        <v>22000</v>
      </c>
      <c r="G151" s="15"/>
      <c r="H151" s="15"/>
      <c r="I151" s="16"/>
      <c r="J151" s="16"/>
    </row>
    <row r="152" spans="1:10" s="17" customFormat="1" ht="34.5">
      <c r="A152" s="87" t="s">
        <v>20</v>
      </c>
      <c r="B152" s="84" t="s">
        <v>82</v>
      </c>
      <c r="C152" s="85">
        <f t="shared" si="2"/>
        <v>110500</v>
      </c>
      <c r="D152" s="86">
        <f>SUM(D153:D159)</f>
        <v>110500</v>
      </c>
      <c r="E152" s="55"/>
      <c r="F152" s="55"/>
      <c r="G152" s="15"/>
      <c r="H152" s="15"/>
      <c r="I152" s="16"/>
      <c r="J152" s="16"/>
    </row>
    <row r="153" spans="1:10" s="17" customFormat="1" ht="36">
      <c r="A153" s="87"/>
      <c r="B153" s="67" t="s">
        <v>49</v>
      </c>
      <c r="C153" s="85">
        <f t="shared" si="2"/>
        <v>6500</v>
      </c>
      <c r="D153" s="55">
        <v>6500</v>
      </c>
      <c r="E153" s="55"/>
      <c r="F153" s="55"/>
      <c r="G153" s="15"/>
      <c r="H153" s="15"/>
      <c r="I153" s="16"/>
      <c r="J153" s="16"/>
    </row>
    <row r="154" spans="1:10" s="17" customFormat="1" ht="36">
      <c r="A154" s="87"/>
      <c r="B154" s="67" t="s">
        <v>106</v>
      </c>
      <c r="C154" s="85">
        <f aca="true" t="shared" si="3" ref="C154:C160">D154+E154</f>
        <v>19500</v>
      </c>
      <c r="D154" s="55">
        <v>19500</v>
      </c>
      <c r="E154" s="55"/>
      <c r="F154" s="55"/>
      <c r="G154" s="15"/>
      <c r="H154" s="15"/>
      <c r="I154" s="16"/>
      <c r="J154" s="16"/>
    </row>
    <row r="155" spans="1:10" s="17" customFormat="1" ht="36">
      <c r="A155" s="87"/>
      <c r="B155" s="67" t="s">
        <v>109</v>
      </c>
      <c r="C155" s="85">
        <f t="shared" si="3"/>
        <v>19500</v>
      </c>
      <c r="D155" s="55">
        <v>19500</v>
      </c>
      <c r="E155" s="55"/>
      <c r="F155" s="55"/>
      <c r="G155" s="15"/>
      <c r="H155" s="15"/>
      <c r="I155" s="16"/>
      <c r="J155" s="16"/>
    </row>
    <row r="156" spans="1:10" s="17" customFormat="1" ht="36">
      <c r="A156" s="80"/>
      <c r="B156" s="88" t="s">
        <v>48</v>
      </c>
      <c r="C156" s="85">
        <f t="shared" si="3"/>
        <v>26000</v>
      </c>
      <c r="D156" s="55">
        <v>26000</v>
      </c>
      <c r="E156" s="78"/>
      <c r="F156" s="78"/>
      <c r="G156" s="15"/>
      <c r="H156" s="15"/>
      <c r="I156" s="16"/>
      <c r="J156" s="16"/>
    </row>
    <row r="157" spans="1:10" s="17" customFormat="1" ht="36">
      <c r="A157" s="75"/>
      <c r="B157" s="88" t="s">
        <v>42</v>
      </c>
      <c r="C157" s="85">
        <f t="shared" si="3"/>
        <v>13000</v>
      </c>
      <c r="D157" s="55">
        <v>13000</v>
      </c>
      <c r="E157" s="79"/>
      <c r="F157" s="79"/>
      <c r="G157" s="15"/>
      <c r="H157" s="15"/>
      <c r="I157" s="16"/>
      <c r="J157" s="16"/>
    </row>
    <row r="158" spans="1:10" s="17" customFormat="1" ht="31.5" customHeight="1">
      <c r="A158" s="75"/>
      <c r="B158" s="88" t="s">
        <v>56</v>
      </c>
      <c r="C158" s="85">
        <f t="shared" si="3"/>
        <v>6500</v>
      </c>
      <c r="D158" s="55">
        <v>6500</v>
      </c>
      <c r="E158" s="79"/>
      <c r="F158" s="79"/>
      <c r="G158" s="15"/>
      <c r="H158" s="15"/>
      <c r="I158" s="16"/>
      <c r="J158" s="16"/>
    </row>
    <row r="159" spans="1:10" s="17" customFormat="1" ht="37.5" customHeight="1">
      <c r="A159" s="75"/>
      <c r="B159" s="88" t="s">
        <v>35</v>
      </c>
      <c r="C159" s="85">
        <f t="shared" si="3"/>
        <v>19500</v>
      </c>
      <c r="D159" s="55">
        <v>19500</v>
      </c>
      <c r="E159" s="78"/>
      <c r="F159" s="78"/>
      <c r="G159" s="15"/>
      <c r="H159" s="15"/>
      <c r="I159" s="16"/>
      <c r="J159" s="16"/>
    </row>
    <row r="160" spans="1:10" ht="20.25" customHeight="1">
      <c r="A160" s="62"/>
      <c r="B160" s="50" t="s">
        <v>3</v>
      </c>
      <c r="C160" s="40">
        <f t="shared" si="3"/>
        <v>316447111</v>
      </c>
      <c r="D160" s="56">
        <f>D14</f>
        <v>256215483</v>
      </c>
      <c r="E160" s="56">
        <f>E14</f>
        <v>60231628</v>
      </c>
      <c r="F160" s="56">
        <f>F14</f>
        <v>4932728</v>
      </c>
      <c r="G160" s="14"/>
      <c r="H160" s="14"/>
      <c r="I160" s="3"/>
      <c r="J160" s="3"/>
    </row>
    <row r="161" spans="1:10" ht="21.75" customHeight="1">
      <c r="A161" s="18"/>
      <c r="B161" s="57"/>
      <c r="C161" s="58"/>
      <c r="D161" s="58"/>
      <c r="E161" s="58"/>
      <c r="F161" s="58"/>
      <c r="G161" s="14"/>
      <c r="H161" s="14"/>
      <c r="I161" s="3"/>
      <c r="J161" s="3"/>
    </row>
    <row r="162" spans="1:10" ht="21" customHeight="1">
      <c r="A162" s="18"/>
      <c r="B162" s="114" t="s">
        <v>5</v>
      </c>
      <c r="C162" s="114"/>
      <c r="D162" s="49"/>
      <c r="E162" s="115" t="s">
        <v>21</v>
      </c>
      <c r="F162" s="115"/>
      <c r="G162" s="14"/>
      <c r="H162" s="14"/>
      <c r="I162" s="3"/>
      <c r="J162" s="3"/>
    </row>
    <row r="163" spans="1:10" ht="12.75">
      <c r="A163" s="19"/>
      <c r="B163" s="20"/>
      <c r="C163" s="20"/>
      <c r="D163" s="21"/>
      <c r="G163" s="14"/>
      <c r="H163" s="14"/>
      <c r="I163" s="3"/>
      <c r="J163" s="3"/>
    </row>
    <row r="164" spans="1:10" ht="12.75">
      <c r="A164" s="24"/>
      <c r="B164" s="23"/>
      <c r="C164" s="23"/>
      <c r="D164" s="24"/>
      <c r="E164" s="14"/>
      <c r="F164" s="14"/>
      <c r="G164" s="14"/>
      <c r="H164" s="14"/>
      <c r="I164" s="3"/>
      <c r="J164" s="3"/>
    </row>
    <row r="165" spans="1:10" ht="18">
      <c r="A165" s="24"/>
      <c r="B165" s="23"/>
      <c r="C165" s="99"/>
      <c r="D165" s="68"/>
      <c r="E165" s="68"/>
      <c r="F165" s="70"/>
      <c r="G165" s="14"/>
      <c r="H165" s="14"/>
      <c r="I165" s="3"/>
      <c r="J165" s="3"/>
    </row>
    <row r="166" spans="1:10" ht="18">
      <c r="A166" s="24"/>
      <c r="B166" s="23"/>
      <c r="C166" s="99"/>
      <c r="D166" s="99"/>
      <c r="E166" s="99"/>
      <c r="F166" s="107"/>
      <c r="G166" s="14"/>
      <c r="H166" s="14"/>
      <c r="I166" s="3"/>
      <c r="J166" s="3"/>
    </row>
    <row r="167" spans="1:10" ht="18">
      <c r="A167" s="24"/>
      <c r="B167" s="23"/>
      <c r="C167" s="99"/>
      <c r="D167" s="99"/>
      <c r="E167" s="99"/>
      <c r="F167" s="14"/>
      <c r="G167" s="14"/>
      <c r="H167" s="14"/>
      <c r="I167" s="3"/>
      <c r="J167" s="3"/>
    </row>
    <row r="168" spans="1:12" ht="12.75">
      <c r="A168" s="24"/>
      <c r="B168" s="23"/>
      <c r="C168" s="69"/>
      <c r="D168" s="45"/>
      <c r="E168" s="45"/>
      <c r="F168" s="14"/>
      <c r="G168" s="14"/>
      <c r="H168" s="14"/>
      <c r="I168" s="3"/>
      <c r="J168" s="3"/>
      <c r="K168" s="3"/>
      <c r="L168" s="3"/>
    </row>
    <row r="169" spans="1:12" ht="12.75">
      <c r="A169" s="24"/>
      <c r="B169" s="23"/>
      <c r="C169" s="23"/>
      <c r="D169" s="45"/>
      <c r="E169" s="14"/>
      <c r="F169" s="14"/>
      <c r="G169" s="14"/>
      <c r="H169" s="14"/>
      <c r="I169" s="3"/>
      <c r="J169" s="3"/>
      <c r="K169" s="3"/>
      <c r="L169" s="3"/>
    </row>
    <row r="170" spans="1:12" ht="12.75">
      <c r="A170" s="24"/>
      <c r="B170" s="23"/>
      <c r="C170" s="23"/>
      <c r="D170" s="24"/>
      <c r="E170" s="14"/>
      <c r="F170" s="14"/>
      <c r="G170" s="14"/>
      <c r="H170" s="14"/>
      <c r="I170" s="3"/>
      <c r="J170" s="3"/>
      <c r="K170" s="3"/>
      <c r="L170" s="3"/>
    </row>
    <row r="171" spans="1:12" ht="12.75">
      <c r="A171" s="24"/>
      <c r="B171" s="23"/>
      <c r="C171" s="23"/>
      <c r="D171" s="24"/>
      <c r="E171" s="14"/>
      <c r="F171" s="14"/>
      <c r="G171" s="14"/>
      <c r="H171" s="14"/>
      <c r="I171" s="3"/>
      <c r="J171" s="3"/>
      <c r="K171" s="3"/>
      <c r="L171" s="3"/>
    </row>
    <row r="172" spans="1:12" ht="12.75">
      <c r="A172" s="24"/>
      <c r="B172" s="23"/>
      <c r="C172" s="23"/>
      <c r="D172" s="24"/>
      <c r="E172" s="14"/>
      <c r="F172" s="14"/>
      <c r="G172" s="14"/>
      <c r="H172" s="14"/>
      <c r="I172" s="3"/>
      <c r="J172" s="3"/>
      <c r="K172" s="3"/>
      <c r="L172" s="3"/>
    </row>
    <row r="173" spans="1:12" ht="12.75">
      <c r="A173" s="24"/>
      <c r="B173" s="23"/>
      <c r="C173" s="23"/>
      <c r="D173" s="24"/>
      <c r="E173" s="14"/>
      <c r="F173" s="14"/>
      <c r="G173" s="14"/>
      <c r="H173" s="14"/>
      <c r="I173" s="3"/>
      <c r="J173" s="3"/>
      <c r="K173" s="3"/>
      <c r="L173" s="3"/>
    </row>
    <row r="174" spans="1:12" ht="12.75">
      <c r="A174" s="24"/>
      <c r="B174" s="23"/>
      <c r="C174" s="23"/>
      <c r="D174" s="24"/>
      <c r="E174" s="14"/>
      <c r="F174" s="14"/>
      <c r="G174" s="14"/>
      <c r="H174" s="14"/>
      <c r="I174" s="3"/>
      <c r="J174" s="3"/>
      <c r="K174" s="3"/>
      <c r="L174" s="3"/>
    </row>
    <row r="175" spans="1:12" ht="12.75">
      <c r="A175" s="24"/>
      <c r="B175" s="23"/>
      <c r="C175" s="23"/>
      <c r="D175" s="24"/>
      <c r="E175" s="14"/>
      <c r="F175" s="14"/>
      <c r="G175" s="14"/>
      <c r="H175" s="14"/>
      <c r="I175" s="3"/>
      <c r="J175" s="3"/>
      <c r="K175" s="3"/>
      <c r="L175" s="3"/>
    </row>
    <row r="176" spans="1:12" ht="12.75">
      <c r="A176" s="24"/>
      <c r="B176" s="23"/>
      <c r="C176" s="23"/>
      <c r="D176" s="24"/>
      <c r="E176" s="14"/>
      <c r="F176" s="14"/>
      <c r="G176" s="14"/>
      <c r="H176" s="14"/>
      <c r="I176" s="3"/>
      <c r="J176" s="3"/>
      <c r="K176" s="3"/>
      <c r="L176" s="3"/>
    </row>
    <row r="177" spans="1:12" ht="12.75">
      <c r="A177" s="24"/>
      <c r="B177" s="23"/>
      <c r="C177" s="23"/>
      <c r="D177" s="24"/>
      <c r="E177" s="14"/>
      <c r="F177" s="14"/>
      <c r="G177" s="14"/>
      <c r="H177" s="14"/>
      <c r="I177" s="3"/>
      <c r="J177" s="3"/>
      <c r="K177" s="3"/>
      <c r="L177" s="3"/>
    </row>
    <row r="178" spans="1:12" ht="12.75">
      <c r="A178" s="24"/>
      <c r="B178" s="23"/>
      <c r="C178" s="23"/>
      <c r="D178" s="24"/>
      <c r="E178" s="14"/>
      <c r="F178" s="14"/>
      <c r="G178" s="14"/>
      <c r="H178" s="14"/>
      <c r="I178" s="3"/>
      <c r="J178" s="3"/>
      <c r="K178" s="3"/>
      <c r="L178" s="3"/>
    </row>
    <row r="179" spans="1:12" ht="12.75">
      <c r="A179" s="24"/>
      <c r="B179" s="23"/>
      <c r="C179" s="23"/>
      <c r="D179" s="24"/>
      <c r="E179" s="14"/>
      <c r="F179" s="14"/>
      <c r="G179" s="14"/>
      <c r="H179" s="14"/>
      <c r="I179" s="3"/>
      <c r="J179" s="3"/>
      <c r="K179" s="3"/>
      <c r="L179" s="3"/>
    </row>
    <row r="180" spans="1:12" ht="12.75">
      <c r="A180" s="24"/>
      <c r="B180" s="23"/>
      <c r="C180" s="23"/>
      <c r="D180" s="24"/>
      <c r="E180" s="14"/>
      <c r="F180" s="14"/>
      <c r="G180" s="14"/>
      <c r="H180" s="14"/>
      <c r="I180" s="3"/>
      <c r="J180" s="3"/>
      <c r="K180" s="3"/>
      <c r="L180" s="3"/>
    </row>
    <row r="181" spans="1:12" ht="12.75">
      <c r="A181" s="24"/>
      <c r="B181" s="23"/>
      <c r="C181" s="23"/>
      <c r="D181" s="24"/>
      <c r="E181" s="14"/>
      <c r="F181" s="14"/>
      <c r="G181" s="14"/>
      <c r="H181" s="14"/>
      <c r="I181" s="3"/>
      <c r="J181" s="3"/>
      <c r="K181" s="3"/>
      <c r="L181" s="3"/>
    </row>
    <row r="182" spans="1:12" ht="12.75">
      <c r="A182" s="24"/>
      <c r="B182" s="23"/>
      <c r="C182" s="23"/>
      <c r="D182" s="24"/>
      <c r="E182" s="14"/>
      <c r="F182" s="14"/>
      <c r="G182" s="14"/>
      <c r="H182" s="14"/>
      <c r="I182" s="3"/>
      <c r="J182" s="3"/>
      <c r="K182" s="3"/>
      <c r="L182" s="3"/>
    </row>
    <row r="183" spans="1:12" ht="12.75">
      <c r="A183" s="24"/>
      <c r="B183" s="23"/>
      <c r="C183" s="23"/>
      <c r="D183" s="24"/>
      <c r="E183" s="14"/>
      <c r="F183" s="14"/>
      <c r="G183" s="14"/>
      <c r="H183" s="14"/>
      <c r="I183" s="3"/>
      <c r="J183" s="3"/>
      <c r="K183" s="3"/>
      <c r="L183" s="3"/>
    </row>
    <row r="184" spans="1:12" ht="12.75">
      <c r="A184" s="24"/>
      <c r="B184" s="23"/>
      <c r="C184" s="23"/>
      <c r="D184" s="24"/>
      <c r="E184" s="14"/>
      <c r="F184" s="14"/>
      <c r="G184" s="14"/>
      <c r="H184" s="14"/>
      <c r="I184" s="3"/>
      <c r="J184" s="3"/>
      <c r="K184" s="3"/>
      <c r="L184" s="3"/>
    </row>
    <row r="185" spans="1:12" ht="12.75">
      <c r="A185" s="24"/>
      <c r="B185" s="23"/>
      <c r="C185" s="23"/>
      <c r="D185" s="24"/>
      <c r="E185" s="14"/>
      <c r="F185" s="14"/>
      <c r="G185" s="14"/>
      <c r="H185" s="14"/>
      <c r="I185" s="3"/>
      <c r="J185" s="3"/>
      <c r="K185" s="3"/>
      <c r="L185" s="3"/>
    </row>
    <row r="186" spans="1:12" ht="12.75">
      <c r="A186" s="24"/>
      <c r="B186" s="25"/>
      <c r="C186" s="25"/>
      <c r="D186" s="24"/>
      <c r="E186" s="14"/>
      <c r="F186" s="14"/>
      <c r="G186" s="14"/>
      <c r="H186" s="14"/>
      <c r="I186" s="3"/>
      <c r="J186" s="3"/>
      <c r="K186" s="3"/>
      <c r="L186" s="3"/>
    </row>
    <row r="187" spans="1:12" ht="12.75">
      <c r="A187" s="24"/>
      <c r="B187" s="23"/>
      <c r="C187" s="23"/>
      <c r="D187" s="24"/>
      <c r="E187" s="14"/>
      <c r="F187" s="14"/>
      <c r="G187" s="14"/>
      <c r="H187" s="14"/>
      <c r="I187" s="3"/>
      <c r="J187" s="3"/>
      <c r="K187" s="3"/>
      <c r="L187" s="3"/>
    </row>
    <row r="188" spans="1:12" ht="12.75">
      <c r="A188" s="24"/>
      <c r="B188" s="23"/>
      <c r="C188" s="23"/>
      <c r="D188" s="24"/>
      <c r="E188" s="14"/>
      <c r="F188" s="14"/>
      <c r="G188" s="14"/>
      <c r="H188" s="14"/>
      <c r="I188" s="3"/>
      <c r="J188" s="3"/>
      <c r="K188" s="3"/>
      <c r="L188" s="3"/>
    </row>
    <row r="189" spans="1:12" ht="12.75">
      <c r="A189" s="24"/>
      <c r="B189" s="23"/>
      <c r="C189" s="23"/>
      <c r="D189" s="24"/>
      <c r="E189" s="14"/>
      <c r="F189" s="14"/>
      <c r="G189" s="14"/>
      <c r="H189" s="14"/>
      <c r="I189" s="3"/>
      <c r="J189" s="3"/>
      <c r="K189" s="3"/>
      <c r="L189" s="3"/>
    </row>
    <row r="190" spans="1:12" ht="12.75">
      <c r="A190" s="24"/>
      <c r="B190" s="23"/>
      <c r="C190" s="23"/>
      <c r="D190" s="24"/>
      <c r="E190" s="14"/>
      <c r="F190" s="14"/>
      <c r="G190" s="14"/>
      <c r="H190" s="14"/>
      <c r="I190" s="3"/>
      <c r="J190" s="3"/>
      <c r="K190" s="3"/>
      <c r="L190" s="3"/>
    </row>
    <row r="191" spans="1:12" ht="12.75">
      <c r="A191" s="24"/>
      <c r="B191" s="23"/>
      <c r="C191" s="23"/>
      <c r="D191" s="24"/>
      <c r="E191" s="14"/>
      <c r="F191" s="14"/>
      <c r="G191" s="14"/>
      <c r="H191" s="14"/>
      <c r="I191" s="3"/>
      <c r="J191" s="3"/>
      <c r="K191" s="3"/>
      <c r="L191" s="3"/>
    </row>
    <row r="192" spans="1:12" ht="12.75">
      <c r="A192" s="24"/>
      <c r="B192" s="25"/>
      <c r="C192" s="25"/>
      <c r="D192" s="24"/>
      <c r="E192" s="14"/>
      <c r="F192" s="14"/>
      <c r="G192" s="14"/>
      <c r="H192" s="14"/>
      <c r="I192" s="3"/>
      <c r="J192" s="3"/>
      <c r="K192" s="3"/>
      <c r="L192" s="3"/>
    </row>
    <row r="193" spans="1:12" ht="12.75">
      <c r="A193" s="24"/>
      <c r="B193" s="23"/>
      <c r="C193" s="23"/>
      <c r="D193" s="24"/>
      <c r="E193" s="14"/>
      <c r="F193" s="14"/>
      <c r="G193" s="14"/>
      <c r="H193" s="14"/>
      <c r="I193" s="3"/>
      <c r="J193" s="3"/>
      <c r="K193" s="3"/>
      <c r="L193" s="3"/>
    </row>
    <row r="194" spans="1:12" ht="12.75">
      <c r="A194" s="24"/>
      <c r="B194" s="23"/>
      <c r="C194" s="23"/>
      <c r="D194" s="24"/>
      <c r="E194" s="14"/>
      <c r="F194" s="14"/>
      <c r="G194" s="14"/>
      <c r="H194" s="14"/>
      <c r="I194" s="3"/>
      <c r="J194" s="3"/>
      <c r="K194" s="3"/>
      <c r="L194" s="3"/>
    </row>
    <row r="195" spans="1:12" ht="12.75">
      <c r="A195" s="24"/>
      <c r="B195" s="23"/>
      <c r="C195" s="23"/>
      <c r="D195" s="24"/>
      <c r="E195" s="14"/>
      <c r="F195" s="14"/>
      <c r="G195" s="14"/>
      <c r="H195" s="14"/>
      <c r="I195" s="3"/>
      <c r="J195" s="3"/>
      <c r="K195" s="3"/>
      <c r="L195" s="3"/>
    </row>
    <row r="196" spans="1:12" ht="12.75">
      <c r="A196" s="24"/>
      <c r="B196" s="23"/>
      <c r="C196" s="23"/>
      <c r="D196" s="24"/>
      <c r="E196" s="14"/>
      <c r="F196" s="14"/>
      <c r="G196" s="14"/>
      <c r="H196" s="14"/>
      <c r="I196" s="3"/>
      <c r="J196" s="3"/>
      <c r="K196" s="3"/>
      <c r="L196" s="3"/>
    </row>
    <row r="197" spans="1:12" ht="12.75">
      <c r="A197" s="24"/>
      <c r="B197" s="23"/>
      <c r="C197" s="23"/>
      <c r="D197" s="24"/>
      <c r="E197" s="14"/>
      <c r="F197" s="14"/>
      <c r="G197" s="14"/>
      <c r="H197" s="14"/>
      <c r="I197" s="3"/>
      <c r="J197" s="3"/>
      <c r="K197" s="3"/>
      <c r="L197" s="3"/>
    </row>
    <row r="198" spans="1:12" ht="12.75">
      <c r="A198" s="24"/>
      <c r="B198" s="23"/>
      <c r="C198" s="23"/>
      <c r="D198" s="24"/>
      <c r="E198" s="14"/>
      <c r="F198" s="14"/>
      <c r="G198" s="14"/>
      <c r="H198" s="14"/>
      <c r="I198" s="3"/>
      <c r="J198" s="3"/>
      <c r="K198" s="3"/>
      <c r="L198" s="3"/>
    </row>
    <row r="199" spans="1:12" ht="12.75">
      <c r="A199" s="24"/>
      <c r="B199" s="23"/>
      <c r="C199" s="23"/>
      <c r="D199" s="24"/>
      <c r="E199" s="14"/>
      <c r="F199" s="14"/>
      <c r="G199" s="14"/>
      <c r="H199" s="14"/>
      <c r="I199" s="3"/>
      <c r="J199" s="3"/>
      <c r="K199" s="3"/>
      <c r="L199" s="3"/>
    </row>
    <row r="200" spans="1:12" ht="12.75">
      <c r="A200" s="24"/>
      <c r="B200" s="23"/>
      <c r="C200" s="23"/>
      <c r="D200" s="24"/>
      <c r="E200" s="14"/>
      <c r="F200" s="14"/>
      <c r="G200" s="14"/>
      <c r="H200" s="14"/>
      <c r="I200" s="3"/>
      <c r="J200" s="3"/>
      <c r="K200" s="3"/>
      <c r="L200" s="3"/>
    </row>
    <row r="201" spans="1:12" ht="12.75">
      <c r="A201" s="24"/>
      <c r="B201" s="23"/>
      <c r="C201" s="23"/>
      <c r="D201" s="24"/>
      <c r="E201" s="14"/>
      <c r="F201" s="14"/>
      <c r="G201" s="14"/>
      <c r="H201" s="14"/>
      <c r="I201" s="3"/>
      <c r="J201" s="3"/>
      <c r="K201" s="3"/>
      <c r="L201" s="3"/>
    </row>
    <row r="202" spans="1:12" ht="12.75">
      <c r="A202" s="24"/>
      <c r="B202" s="23"/>
      <c r="C202" s="23"/>
      <c r="D202" s="24"/>
      <c r="E202" s="14"/>
      <c r="F202" s="14"/>
      <c r="G202" s="14"/>
      <c r="H202" s="14"/>
      <c r="I202" s="3"/>
      <c r="J202" s="3"/>
      <c r="K202" s="3"/>
      <c r="L202" s="3"/>
    </row>
    <row r="203" spans="1:12" ht="12.75">
      <c r="A203" s="24"/>
      <c r="B203" s="23"/>
      <c r="C203" s="23"/>
      <c r="D203" s="24"/>
      <c r="E203" s="14"/>
      <c r="F203" s="14"/>
      <c r="G203" s="14"/>
      <c r="H203" s="14"/>
      <c r="I203" s="3"/>
      <c r="J203" s="3"/>
      <c r="K203" s="3"/>
      <c r="L203" s="3"/>
    </row>
    <row r="204" spans="1:12" ht="12.75">
      <c r="A204" s="24"/>
      <c r="B204" s="23"/>
      <c r="C204" s="23"/>
      <c r="D204" s="26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24"/>
      <c r="B205" s="23"/>
      <c r="C205" s="23"/>
      <c r="D205" s="26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24"/>
      <c r="B206" s="22"/>
      <c r="C206" s="22"/>
      <c r="D206" s="27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24"/>
      <c r="B207" s="22"/>
      <c r="C207" s="22"/>
      <c r="D207" s="27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24"/>
      <c r="B208" s="28"/>
      <c r="C208" s="28"/>
      <c r="D208" s="27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29"/>
      <c r="B209" s="28"/>
      <c r="C209" s="28"/>
      <c r="D209" s="27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29"/>
      <c r="B210" s="22"/>
      <c r="C210" s="22"/>
      <c r="D210" s="27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29"/>
      <c r="B211" s="22"/>
      <c r="C211" s="22"/>
      <c r="D211" s="27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29"/>
      <c r="B212" s="22"/>
      <c r="C212" s="22"/>
      <c r="D212" s="27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29"/>
      <c r="B213" s="22"/>
      <c r="C213" s="22"/>
      <c r="D213" s="27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29"/>
      <c r="B214" s="22"/>
      <c r="C214" s="22"/>
      <c r="D214" s="27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29"/>
      <c r="B215" s="22"/>
      <c r="C215" s="22"/>
      <c r="D215" s="27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29"/>
      <c r="B216" s="22"/>
      <c r="C216" s="22"/>
      <c r="D216" s="27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29"/>
      <c r="B217" s="22"/>
      <c r="C217" s="22"/>
      <c r="D217" s="27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29"/>
      <c r="B218" s="22"/>
      <c r="C218" s="22"/>
      <c r="D218" s="27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29"/>
      <c r="B219" s="22"/>
      <c r="C219" s="22"/>
      <c r="D219" s="27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29"/>
      <c r="B220" s="22"/>
      <c r="C220" s="22"/>
      <c r="D220" s="27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29"/>
      <c r="B221" s="22"/>
      <c r="C221" s="22"/>
      <c r="D221" s="27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29"/>
      <c r="B222" s="22"/>
      <c r="C222" s="22"/>
      <c r="D222" s="27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29"/>
      <c r="B223" s="22"/>
      <c r="C223" s="22"/>
      <c r="D223" s="27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29"/>
      <c r="B224" s="22"/>
      <c r="C224" s="22"/>
      <c r="D224" s="27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29"/>
      <c r="B225" s="22"/>
      <c r="C225" s="22"/>
      <c r="D225" s="27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29"/>
      <c r="B226" s="22"/>
      <c r="C226" s="22"/>
      <c r="D226" s="27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29"/>
      <c r="B227" s="22"/>
      <c r="C227" s="22"/>
      <c r="D227" s="27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29"/>
      <c r="B228" s="22"/>
      <c r="C228" s="22"/>
      <c r="D228" s="27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29"/>
      <c r="B229" s="22"/>
      <c r="C229" s="22"/>
      <c r="D229" s="27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29"/>
      <c r="B230" s="22"/>
      <c r="C230" s="22"/>
      <c r="D230" s="27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29"/>
      <c r="B231" s="22"/>
      <c r="C231" s="22"/>
      <c r="D231" s="27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29"/>
      <c r="B232" s="22"/>
      <c r="C232" s="22"/>
      <c r="D232" s="27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29"/>
      <c r="B233" s="22"/>
      <c r="C233" s="22"/>
      <c r="D233" s="27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29"/>
      <c r="B234" s="22"/>
      <c r="C234" s="22"/>
      <c r="D234" s="27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29"/>
      <c r="B235" s="22"/>
      <c r="C235" s="22"/>
      <c r="D235" s="27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29"/>
      <c r="B236" s="22"/>
      <c r="C236" s="22"/>
      <c r="D236" s="27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29"/>
      <c r="B237" s="22"/>
      <c r="C237" s="22"/>
      <c r="D237" s="27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29"/>
      <c r="B238" s="22"/>
      <c r="C238" s="22"/>
      <c r="D238" s="27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29"/>
      <c r="B239" s="22"/>
      <c r="C239" s="22"/>
      <c r="D239" s="27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29"/>
      <c r="B240" s="22"/>
      <c r="C240" s="22"/>
      <c r="D240" s="27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29"/>
      <c r="B241" s="22"/>
      <c r="C241" s="22"/>
      <c r="D241" s="27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29"/>
      <c r="B242" s="22"/>
      <c r="C242" s="22"/>
      <c r="D242" s="27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29"/>
      <c r="B243" s="22"/>
      <c r="C243" s="22"/>
      <c r="D243" s="27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29"/>
      <c r="B244" s="22"/>
      <c r="C244" s="22"/>
      <c r="D244" s="27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29"/>
      <c r="B245" s="22"/>
      <c r="C245" s="22"/>
      <c r="D245" s="27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29"/>
      <c r="B246" s="22"/>
      <c r="C246" s="22"/>
      <c r="D246" s="27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29"/>
      <c r="B247" s="22"/>
      <c r="C247" s="22"/>
      <c r="D247" s="27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29"/>
      <c r="B248" s="22"/>
      <c r="C248" s="22"/>
      <c r="D248" s="27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29"/>
      <c r="B249" s="22"/>
      <c r="C249" s="22"/>
      <c r="D249" s="27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29"/>
      <c r="B250" s="22"/>
      <c r="C250" s="22"/>
      <c r="D250" s="27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29"/>
      <c r="B251" s="22"/>
      <c r="C251" s="22"/>
      <c r="D251" s="27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29"/>
      <c r="B252" s="22"/>
      <c r="C252" s="22"/>
      <c r="D252" s="27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29"/>
      <c r="B253" s="22"/>
      <c r="C253" s="22"/>
      <c r="D253" s="27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29"/>
      <c r="B254" s="22"/>
      <c r="C254" s="22"/>
      <c r="D254" s="27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29"/>
      <c r="B255" s="22"/>
      <c r="C255" s="22"/>
      <c r="D255" s="27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29"/>
      <c r="B256" s="22"/>
      <c r="C256" s="22"/>
      <c r="D256" s="27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29"/>
      <c r="B257" s="22"/>
      <c r="C257" s="22"/>
      <c r="D257" s="27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29"/>
      <c r="B258" s="22"/>
      <c r="C258" s="22"/>
      <c r="D258" s="27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29"/>
      <c r="B259" s="22"/>
      <c r="C259" s="22"/>
      <c r="D259" s="27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29"/>
      <c r="B260" s="22"/>
      <c r="C260" s="22"/>
      <c r="D260" s="27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29"/>
      <c r="B261" s="22"/>
      <c r="C261" s="22"/>
      <c r="D261" s="27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29"/>
      <c r="B262" s="22"/>
      <c r="C262" s="22"/>
      <c r="D262" s="27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29"/>
      <c r="B263" s="22"/>
      <c r="C263" s="22"/>
      <c r="D263" s="27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29"/>
      <c r="B264" s="22"/>
      <c r="C264" s="22"/>
      <c r="D264" s="27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29"/>
      <c r="B265" s="22"/>
      <c r="C265" s="22"/>
      <c r="D265" s="27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29"/>
      <c r="B266" s="22"/>
      <c r="C266" s="22"/>
      <c r="D266" s="27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29"/>
      <c r="B267" s="22"/>
      <c r="C267" s="22"/>
      <c r="D267" s="27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29"/>
      <c r="B268" s="22"/>
      <c r="C268" s="22"/>
      <c r="D268" s="27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29"/>
      <c r="B269" s="22"/>
      <c r="C269" s="22"/>
      <c r="D269" s="27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29"/>
      <c r="B270" s="22"/>
      <c r="C270" s="22"/>
      <c r="D270" s="27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29"/>
      <c r="B271" s="22"/>
      <c r="C271" s="22"/>
      <c r="D271" s="27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29"/>
      <c r="B272" s="22"/>
      <c r="C272" s="22"/>
      <c r="D272" s="27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29"/>
      <c r="B273" s="22"/>
      <c r="C273" s="22"/>
      <c r="D273" s="27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29"/>
      <c r="B274" s="22"/>
      <c r="C274" s="22"/>
      <c r="D274" s="27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29"/>
      <c r="B275" s="22"/>
      <c r="C275" s="22"/>
      <c r="D275" s="27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29"/>
      <c r="B276" s="22"/>
      <c r="C276" s="22"/>
      <c r="D276" s="27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29"/>
      <c r="B277" s="22"/>
      <c r="C277" s="22"/>
      <c r="D277" s="27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29"/>
      <c r="B278" s="22"/>
      <c r="C278" s="22"/>
      <c r="D278" s="27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29"/>
      <c r="B279" s="22"/>
      <c r="C279" s="22"/>
      <c r="D279" s="27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29"/>
      <c r="B280" s="22"/>
      <c r="C280" s="22"/>
      <c r="D280" s="27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29"/>
      <c r="B281" s="22"/>
      <c r="C281" s="22"/>
      <c r="D281" s="27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29"/>
      <c r="B282" s="22"/>
      <c r="C282" s="22"/>
      <c r="D282" s="27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29"/>
      <c r="B283" s="22"/>
      <c r="C283" s="22"/>
      <c r="D283" s="27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29"/>
      <c r="B284" s="22"/>
      <c r="C284" s="22"/>
      <c r="D284" s="27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29"/>
      <c r="B285" s="22"/>
      <c r="C285" s="22"/>
      <c r="D285" s="27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</row>
  </sheetData>
  <sheetProtection/>
  <mergeCells count="12">
    <mergeCell ref="B162:C162"/>
    <mergeCell ref="E162:F162"/>
    <mergeCell ref="D1:F1"/>
    <mergeCell ref="D2:F2"/>
    <mergeCell ref="D3:F3"/>
    <mergeCell ref="D5:F5"/>
    <mergeCell ref="A7:F7"/>
    <mergeCell ref="A11:A12"/>
    <mergeCell ref="B11:B12"/>
    <mergeCell ref="C11:C12"/>
    <mergeCell ref="D11:D12"/>
    <mergeCell ref="E11:F11"/>
  </mergeCells>
  <printOptions/>
  <pageMargins left="0.32" right="0.31496062992125984" top="0.3937007874015748" bottom="0.31496062992125984" header="0.1968503937007874" footer="0.28"/>
  <pageSetup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2021-11-16T07:43:55Z</cp:lastPrinted>
  <dcterms:created xsi:type="dcterms:W3CDTF">2006-05-19T11:15:48Z</dcterms:created>
  <dcterms:modified xsi:type="dcterms:W3CDTF">2021-11-17T09:33:46Z</dcterms:modified>
  <cp:category/>
  <cp:version/>
  <cp:contentType/>
  <cp:contentStatus/>
</cp:coreProperties>
</file>