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аркуш (2)" sheetId="1" state="hidden" r:id="rId1"/>
    <sheet name="Аркуш1" sheetId="2" state="hidden" r:id="rId2"/>
    <sheet name="аркуш (3)" sheetId="3" r:id="rId3"/>
  </sheets>
  <definedNames>
    <definedName name="_xlnm.Print_Area" localSheetId="0">'аркуш (2)'!$A$1:$I$78</definedName>
    <definedName name="_xlnm.Print_Area" localSheetId="2">'аркуш (3)'!$A$1:$F$78</definedName>
  </definedNames>
  <calcPr fullCalcOnLoad="1"/>
</workbook>
</file>

<file path=xl/sharedStrings.xml><?xml version="1.0" encoding="utf-8"?>
<sst xmlns="http://schemas.openxmlformats.org/spreadsheetml/2006/main" count="259" uniqueCount="55">
  <si>
    <t>№</t>
  </si>
  <si>
    <t>Одиниця виміру</t>
  </si>
  <si>
    <t>Обсяги</t>
  </si>
  <si>
    <t>Виконавці</t>
  </si>
  <si>
    <t>Землеустрій</t>
  </si>
  <si>
    <t>Інвентаризація земель</t>
  </si>
  <si>
    <t>державний бюджет</t>
  </si>
  <si>
    <t>обласний бюджет (кошти спеціального фонду)</t>
  </si>
  <si>
    <t>місцеві бюджети</t>
  </si>
  <si>
    <t>інші кошти</t>
  </si>
  <si>
    <t>штук</t>
  </si>
  <si>
    <t>Охорона земель</t>
  </si>
  <si>
    <t>га</t>
  </si>
  <si>
    <t>тис. га</t>
  </si>
  <si>
    <t>Виготовлення схем землеустрою і техніко-економічного обгрунтування використання та охорони земель адміністративно-територіальних утворень</t>
  </si>
  <si>
    <t>Державний земельний кадастр</t>
  </si>
  <si>
    <t>Розроблення документації із землеустрою для оформлення права власності, користування землею</t>
  </si>
  <si>
    <t>тис. штук</t>
  </si>
  <si>
    <t>Розроблення документації із землеустрою щодо визначення в натурі (на місцевості) державного кордону України</t>
  </si>
  <si>
    <t>Оцінка земель</t>
  </si>
  <si>
    <t>Головне управління Держгеокадастру у Рівненській області, департамент агропромислового розвитку облдержадміністрації, органи місцевого самоврядування</t>
  </si>
  <si>
    <t>Всього</t>
  </si>
  <si>
    <t>тис. гривень</t>
  </si>
  <si>
    <t xml:space="preserve"> </t>
  </si>
  <si>
    <t>юридичні особи</t>
  </si>
  <si>
    <t>громадяни</t>
  </si>
  <si>
    <t>Головне управління Держгеокадастру у Рівненській області, департамент агропромислового розвитку облдержадміністрації</t>
  </si>
  <si>
    <t>Заходи з виконання Регіональної програми
розвитку земельних відносин у Рівненській області 
на 2021 - 2023 роки</t>
  </si>
  <si>
    <t>Заходи Програми та джерела їх фінансування</t>
  </si>
  <si>
    <t>Загальна вартість робіт, послуг (тис. гривень)</t>
  </si>
  <si>
    <t>в тому числі за роками, тис. гривень</t>
  </si>
  <si>
    <t>Розроблення проєктів землеустрою щодо встановлення (зміни) меж адміністративно-територіальних утворень</t>
  </si>
  <si>
    <t>бюджети місцевого самоврядування</t>
  </si>
  <si>
    <t>Розроблення проєктів землеустрою щодо приватизації земель державних і комунальних сільськогосподарських  підприємств, установ та організацій</t>
  </si>
  <si>
    <t>Розроблення проєктів землеустрою щодо організації і встановлення меж територій природно-заповідного фонду та іншого природоохоронного призначення, оздоровчого, рекреаційного та історико-культурного призначення, земель водного фонду та водоохоронних зон</t>
  </si>
  <si>
    <t>Оновлення планово-картографічних матеріалів, виконання топографо-геодезичних і картографічних робіт, створення цифрових, векторних карт, проведення топографічних зйомок, створення цифрових планів і карт</t>
  </si>
  <si>
    <t>Додаток 2 до Програми</t>
  </si>
  <si>
    <t xml:space="preserve">Головне управління Держгеокадастру у Рівненській області, департамент агропромислового розвитку облдержадміністрації, органи місцевого самоврядування </t>
  </si>
  <si>
    <t xml:space="preserve">Головне управління Держгеокадастру у Рівненській області, органи місцевого самоврядування </t>
  </si>
  <si>
    <t xml:space="preserve">Головне управління Держгеокадастру у Рівненській області, органи місцевого самоврядування, надрокористувачі </t>
  </si>
  <si>
    <t xml:space="preserve">Головне управління Держгеокадастру у Рівненській області, департамент агропромислового розвитку облдержадміністрації, департамент екології та природних ресурсів облдержадміністрації, органи місцевого самоврядування </t>
  </si>
  <si>
    <t>Головне управління Держгеокадастру у Рівненській області, землевпорядні організації, органи місцевого самоврядування</t>
  </si>
  <si>
    <t>Головне управління Держгеокадастру у Рівненській області, органи місцевого самоврядування</t>
  </si>
  <si>
    <t>Головне управління Держгеокадастру у Рівненській області</t>
  </si>
  <si>
    <t>Топографо-геодезичні і картографічні послуги</t>
  </si>
  <si>
    <t>інші кошти, в тому числі:</t>
  </si>
  <si>
    <t>Розроблення технічної документації із землеустрою щодо встановлення (відновлення) меж земельних ділянок в натурі (на місцевості), на які оформлено та видано правовстановлюючі документи у 2004 - 2012 роках, однак відомості про які не внесені в Державний земельний кадастр</t>
  </si>
  <si>
    <t>Ґрунтове обстеження земель сільськогосподарського призначення</t>
  </si>
  <si>
    <t>Поліпшення сільськогосподарських угідь (в тому числі розроблення робочих проєктів землеустрою)</t>
  </si>
  <si>
    <t>Консервація малопродуктивних угідь (у тому числі розроблення робочих проєктів землеустрою)</t>
  </si>
  <si>
    <t>Рекультивація порушених земель (в тому числі розроблення робочих проєктів землеустрою)</t>
  </si>
  <si>
    <t>Проведення нормативної грошової оцінки земель, в тому числі:</t>
  </si>
  <si>
    <t>земель населених пунктів</t>
  </si>
  <si>
    <t>земель несільськогосподарського призначення за межами населених пунктів</t>
  </si>
  <si>
    <t>Заходи з виконання Регіональної програми
розвитку земельних відносин у Рів ненській області 
на 2021 рік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</si>
</sst>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33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72" fontId="3" fillId="0" borderId="11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34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72" fontId="1" fillId="3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172" fontId="1" fillId="35" borderId="12" xfId="0" applyNumberFormat="1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0" fillId="0" borderId="0" xfId="0" applyAlignment="1">
      <alignment/>
    </xf>
    <xf numFmtId="172" fontId="1" fillId="34" borderId="16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Normal="105" zoomScaleSheetLayoutView="100" zoomScalePageLayoutView="0" workbookViewId="0" topLeftCell="A1">
      <selection activeCell="E76" sqref="E76"/>
    </sheetView>
  </sheetViews>
  <sheetFormatPr defaultColWidth="11.421875" defaultRowHeight="12.75"/>
  <cols>
    <col min="1" max="1" width="4.421875" style="0" customWidth="1"/>
    <col min="2" max="2" width="35.28125" style="0" customWidth="1"/>
    <col min="3" max="3" width="9.28125" style="8" customWidth="1"/>
    <col min="4" max="4" width="8.00390625" style="7" customWidth="1"/>
    <col min="5" max="5" width="14.140625" style="7" customWidth="1"/>
    <col min="6" max="6" width="10.421875" style="7" customWidth="1"/>
    <col min="7" max="7" width="9.8515625" style="7" customWidth="1"/>
    <col min="8" max="8" width="10.00390625" style="7" customWidth="1"/>
    <col min="9" max="9" width="25.7109375" style="7" customWidth="1"/>
  </cols>
  <sheetData>
    <row r="1" spans="1:9" ht="12.75">
      <c r="A1" s="63" t="s">
        <v>36</v>
      </c>
      <c r="B1" s="63"/>
      <c r="C1" s="63"/>
      <c r="D1" s="63"/>
      <c r="E1" s="63"/>
      <c r="F1" s="63"/>
      <c r="G1" s="63"/>
      <c r="H1" s="63"/>
      <c r="I1" s="63"/>
    </row>
    <row r="2" spans="1:9" ht="52.5" customHeight="1">
      <c r="A2" s="62" t="s">
        <v>27</v>
      </c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1"/>
      <c r="B3" s="1"/>
      <c r="C3" s="1"/>
      <c r="D3" s="4"/>
      <c r="E3" s="4"/>
      <c r="F3" s="4"/>
      <c r="G3" s="4"/>
      <c r="H3" s="5"/>
      <c r="I3" s="6"/>
    </row>
    <row r="4" spans="1:9" ht="15.75" customHeight="1">
      <c r="A4" s="48" t="s">
        <v>0</v>
      </c>
      <c r="B4" s="64" t="s">
        <v>28</v>
      </c>
      <c r="C4" s="64" t="s">
        <v>1</v>
      </c>
      <c r="D4" s="65" t="s">
        <v>2</v>
      </c>
      <c r="E4" s="67" t="s">
        <v>29</v>
      </c>
      <c r="F4" s="65" t="s">
        <v>30</v>
      </c>
      <c r="G4" s="65"/>
      <c r="H4" s="65"/>
      <c r="I4" s="65" t="s">
        <v>3</v>
      </c>
    </row>
    <row r="5" spans="1:9" ht="33" customHeight="1">
      <c r="A5" s="48"/>
      <c r="B5" s="48"/>
      <c r="C5" s="48"/>
      <c r="D5" s="65"/>
      <c r="E5" s="65"/>
      <c r="F5" s="10">
        <v>2021</v>
      </c>
      <c r="G5" s="10">
        <v>2022</v>
      </c>
      <c r="H5" s="10">
        <v>2023</v>
      </c>
      <c r="I5" s="65"/>
    </row>
    <row r="6" spans="1:9" ht="15.75" customHeight="1">
      <c r="A6" s="11"/>
      <c r="B6" s="66" t="s">
        <v>4</v>
      </c>
      <c r="C6" s="66"/>
      <c r="D6" s="66"/>
      <c r="E6" s="66"/>
      <c r="F6" s="66"/>
      <c r="G6" s="66"/>
      <c r="H6" s="66"/>
      <c r="I6" s="66"/>
    </row>
    <row r="7" spans="1:9" ht="15.75" customHeight="1">
      <c r="A7" s="50">
        <v>1</v>
      </c>
      <c r="B7" s="13" t="s">
        <v>5</v>
      </c>
      <c r="C7" s="14" t="s">
        <v>13</v>
      </c>
      <c r="D7" s="15">
        <f>SUM(D8:D11)</f>
        <v>79.1</v>
      </c>
      <c r="E7" s="15">
        <f>SUM(E8:E11)</f>
        <v>21588</v>
      </c>
      <c r="F7" s="15">
        <f>SUM(F8:F11)</f>
        <v>8055</v>
      </c>
      <c r="G7" s="15">
        <f>SUM(G8:G11)</f>
        <v>6763</v>
      </c>
      <c r="H7" s="15">
        <f>SUM(H8:H11)</f>
        <v>6770</v>
      </c>
      <c r="I7" s="61" t="s">
        <v>37</v>
      </c>
    </row>
    <row r="8" spans="1:9" ht="15.75" customHeight="1">
      <c r="A8" s="50"/>
      <c r="B8" s="11" t="s">
        <v>6</v>
      </c>
      <c r="C8" s="11"/>
      <c r="D8" s="15">
        <v>69</v>
      </c>
      <c r="E8" s="15">
        <f aca="true" t="shared" si="0" ref="E8:E13">F8+G8+H8</f>
        <v>19000</v>
      </c>
      <c r="F8" s="15">
        <v>7000</v>
      </c>
      <c r="G8" s="15">
        <v>6000</v>
      </c>
      <c r="H8" s="15">
        <v>6000</v>
      </c>
      <c r="I8" s="61"/>
    </row>
    <row r="9" spans="1:11" ht="26.25" customHeight="1">
      <c r="A9" s="50"/>
      <c r="B9" s="16" t="s">
        <v>7</v>
      </c>
      <c r="C9" s="11"/>
      <c r="D9" s="15">
        <v>2.6</v>
      </c>
      <c r="E9" s="15">
        <f t="shared" si="0"/>
        <v>713</v>
      </c>
      <c r="F9" s="15">
        <v>430</v>
      </c>
      <c r="G9" s="15">
        <f>138</f>
        <v>138</v>
      </c>
      <c r="H9" s="15">
        <v>145</v>
      </c>
      <c r="I9" s="61"/>
      <c r="K9" s="3"/>
    </row>
    <row r="10" spans="1:9" ht="15.75" customHeight="1">
      <c r="A10" s="50"/>
      <c r="B10" s="11" t="s">
        <v>32</v>
      </c>
      <c r="C10" s="11"/>
      <c r="D10" s="15">
        <v>4.4</v>
      </c>
      <c r="E10" s="15">
        <f t="shared" si="0"/>
        <v>1110</v>
      </c>
      <c r="F10" s="15">
        <v>370</v>
      </c>
      <c r="G10" s="15">
        <v>370</v>
      </c>
      <c r="H10" s="15">
        <v>370</v>
      </c>
      <c r="I10" s="61"/>
    </row>
    <row r="11" spans="1:9" ht="15.75" customHeight="1">
      <c r="A11" s="50"/>
      <c r="B11" s="11" t="s">
        <v>9</v>
      </c>
      <c r="C11" s="11"/>
      <c r="D11" s="15">
        <v>3.1</v>
      </c>
      <c r="E11" s="15">
        <f t="shared" si="0"/>
        <v>765</v>
      </c>
      <c r="F11" s="15">
        <v>255</v>
      </c>
      <c r="G11" s="15">
        <v>255</v>
      </c>
      <c r="H11" s="15">
        <v>255</v>
      </c>
      <c r="I11" s="61"/>
    </row>
    <row r="12" spans="1:9" ht="51" customHeight="1">
      <c r="A12" s="50">
        <v>2</v>
      </c>
      <c r="B12" s="17" t="s">
        <v>31</v>
      </c>
      <c r="C12" s="11" t="s">
        <v>10</v>
      </c>
      <c r="D12" s="32">
        <v>150</v>
      </c>
      <c r="E12" s="15">
        <f t="shared" si="0"/>
        <v>7500</v>
      </c>
      <c r="F12" s="15">
        <v>2500</v>
      </c>
      <c r="G12" s="15">
        <v>2500</v>
      </c>
      <c r="H12" s="15">
        <v>2500</v>
      </c>
      <c r="I12" s="61" t="s">
        <v>38</v>
      </c>
    </row>
    <row r="13" spans="1:9" ht="15.75" customHeight="1">
      <c r="A13" s="50"/>
      <c r="B13" s="11" t="s">
        <v>32</v>
      </c>
      <c r="C13" s="11" t="s">
        <v>10</v>
      </c>
      <c r="D13" s="32">
        <v>150</v>
      </c>
      <c r="E13" s="15">
        <f t="shared" si="0"/>
        <v>7500</v>
      </c>
      <c r="F13" s="15">
        <v>2500</v>
      </c>
      <c r="G13" s="15">
        <v>2500</v>
      </c>
      <c r="H13" s="15">
        <v>2500</v>
      </c>
      <c r="I13" s="61"/>
    </row>
    <row r="14" spans="1:9" ht="52.5" customHeight="1">
      <c r="A14" s="50">
        <v>3</v>
      </c>
      <c r="B14" s="18" t="s">
        <v>33</v>
      </c>
      <c r="C14" s="11" t="s">
        <v>10</v>
      </c>
      <c r="D14" s="32">
        <v>4</v>
      </c>
      <c r="E14" s="15">
        <f>E15</f>
        <v>120</v>
      </c>
      <c r="F14" s="15">
        <f>F15</f>
        <v>38</v>
      </c>
      <c r="G14" s="15">
        <f>G15</f>
        <v>40</v>
      </c>
      <c r="H14" s="15">
        <f>H15</f>
        <v>42</v>
      </c>
      <c r="I14" s="61" t="s">
        <v>26</v>
      </c>
    </row>
    <row r="15" spans="1:9" ht="15.75" customHeight="1">
      <c r="A15" s="50"/>
      <c r="B15" s="11" t="s">
        <v>9</v>
      </c>
      <c r="C15" s="11" t="s">
        <v>10</v>
      </c>
      <c r="D15" s="32">
        <v>4</v>
      </c>
      <c r="E15" s="15">
        <f>F15+G15+H15</f>
        <v>120</v>
      </c>
      <c r="F15" s="15">
        <v>38</v>
      </c>
      <c r="G15" s="15">
        <v>40</v>
      </c>
      <c r="H15" s="15">
        <v>42</v>
      </c>
      <c r="I15" s="61"/>
    </row>
    <row r="16" spans="1:9" ht="15.75" customHeight="1">
      <c r="A16" s="11"/>
      <c r="B16" s="48" t="s">
        <v>11</v>
      </c>
      <c r="C16" s="48"/>
      <c r="D16" s="48"/>
      <c r="E16" s="48"/>
      <c r="F16" s="48"/>
      <c r="G16" s="48"/>
      <c r="H16" s="48"/>
      <c r="I16" s="48"/>
    </row>
    <row r="17" spans="1:9" ht="26.25" customHeight="1">
      <c r="A17" s="50">
        <v>4</v>
      </c>
      <c r="B17" s="18" t="s">
        <v>47</v>
      </c>
      <c r="C17" s="11" t="s">
        <v>13</v>
      </c>
      <c r="D17" s="15">
        <v>90</v>
      </c>
      <c r="E17" s="15">
        <f>F17+G17+H17</f>
        <v>40549</v>
      </c>
      <c r="F17" s="15">
        <f>F18+F19+F20</f>
        <v>13500</v>
      </c>
      <c r="G17" s="15">
        <f>G18+G19+G20</f>
        <v>13517</v>
      </c>
      <c r="H17" s="15">
        <f>H18+H19+H20</f>
        <v>13532</v>
      </c>
      <c r="I17" s="61" t="s">
        <v>26</v>
      </c>
    </row>
    <row r="18" spans="1:9" ht="15.75" customHeight="1">
      <c r="A18" s="50"/>
      <c r="B18" s="11" t="s">
        <v>6</v>
      </c>
      <c r="C18" s="11"/>
      <c r="D18" s="15">
        <v>60</v>
      </c>
      <c r="E18" s="15">
        <f>F18+G18+H18</f>
        <v>27000</v>
      </c>
      <c r="F18" s="15">
        <v>9000</v>
      </c>
      <c r="G18" s="15">
        <v>9000</v>
      </c>
      <c r="H18" s="15">
        <v>9000</v>
      </c>
      <c r="I18" s="61"/>
    </row>
    <row r="19" spans="1:9" ht="24.75" customHeight="1">
      <c r="A19" s="50"/>
      <c r="B19" s="16" t="s">
        <v>7</v>
      </c>
      <c r="C19" s="11"/>
      <c r="D19" s="15">
        <v>1.8</v>
      </c>
      <c r="E19" s="15">
        <f>F19+G19+H19</f>
        <v>859</v>
      </c>
      <c r="F19" s="15">
        <v>270</v>
      </c>
      <c r="G19" s="15">
        <v>287</v>
      </c>
      <c r="H19" s="15">
        <v>302</v>
      </c>
      <c r="I19" s="61"/>
    </row>
    <row r="20" spans="1:9" ht="15.75" customHeight="1">
      <c r="A20" s="50"/>
      <c r="B20" s="11" t="s">
        <v>32</v>
      </c>
      <c r="C20" s="11"/>
      <c r="D20" s="15">
        <v>28.2</v>
      </c>
      <c r="E20" s="15">
        <f>F20+G20+H20</f>
        <v>12690</v>
      </c>
      <c r="F20" s="15">
        <v>4230</v>
      </c>
      <c r="G20" s="15">
        <v>4230</v>
      </c>
      <c r="H20" s="15">
        <v>4230</v>
      </c>
      <c r="I20" s="61"/>
    </row>
    <row r="21" spans="1:9" ht="16.5" customHeight="1">
      <c r="A21" s="59">
        <v>2</v>
      </c>
      <c r="B21" s="59"/>
      <c r="C21" s="59"/>
      <c r="D21" s="59"/>
      <c r="E21" s="59"/>
      <c r="F21" s="59"/>
      <c r="G21" s="59"/>
      <c r="H21" s="59"/>
      <c r="I21" s="59"/>
    </row>
    <row r="22" spans="1:9" ht="15.75" customHeight="1">
      <c r="A22" s="41" t="s">
        <v>0</v>
      </c>
      <c r="B22" s="43" t="s">
        <v>28</v>
      </c>
      <c r="C22" s="43" t="s">
        <v>1</v>
      </c>
      <c r="D22" s="39" t="s">
        <v>2</v>
      </c>
      <c r="E22" s="51" t="s">
        <v>29</v>
      </c>
      <c r="F22" s="45" t="s">
        <v>30</v>
      </c>
      <c r="G22" s="46"/>
      <c r="H22" s="47"/>
      <c r="I22" s="39" t="s">
        <v>3</v>
      </c>
    </row>
    <row r="23" spans="1:9" ht="36" customHeight="1">
      <c r="A23" s="42"/>
      <c r="B23" s="44"/>
      <c r="C23" s="44"/>
      <c r="D23" s="40"/>
      <c r="E23" s="52"/>
      <c r="F23" s="27">
        <v>2021</v>
      </c>
      <c r="G23" s="27">
        <v>2022</v>
      </c>
      <c r="H23" s="27">
        <v>2023</v>
      </c>
      <c r="I23" s="40"/>
    </row>
    <row r="24" spans="1:9" ht="39" customHeight="1">
      <c r="A24" s="50">
        <v>5</v>
      </c>
      <c r="B24" s="18" t="s">
        <v>48</v>
      </c>
      <c r="C24" s="11" t="s">
        <v>13</v>
      </c>
      <c r="D24" s="15">
        <v>12.7</v>
      </c>
      <c r="E24" s="15">
        <f aca="true" t="shared" si="1" ref="E24:E40">F24+G24+H24</f>
        <v>385621</v>
      </c>
      <c r="F24" s="15">
        <f>F25+F26+F27+F28</f>
        <v>127762</v>
      </c>
      <c r="G24" s="15">
        <f>G25+G26+G27+G28</f>
        <v>128877</v>
      </c>
      <c r="H24" s="15">
        <f>H25+H26+H27+H28</f>
        <v>128982</v>
      </c>
      <c r="I24" s="61" t="s">
        <v>37</v>
      </c>
    </row>
    <row r="25" spans="1:9" ht="15.75" customHeight="1">
      <c r="A25" s="50"/>
      <c r="B25" s="11" t="s">
        <v>6</v>
      </c>
      <c r="C25" s="11"/>
      <c r="D25" s="15">
        <v>3.6</v>
      </c>
      <c r="E25" s="15">
        <f t="shared" si="1"/>
        <v>102197</v>
      </c>
      <c r="F25" s="15">
        <v>33399</v>
      </c>
      <c r="G25" s="15">
        <v>34399</v>
      </c>
      <c r="H25" s="15">
        <v>34399</v>
      </c>
      <c r="I25" s="61"/>
    </row>
    <row r="26" spans="1:9" ht="27" customHeight="1">
      <c r="A26" s="50"/>
      <c r="B26" s="16" t="s">
        <v>7</v>
      </c>
      <c r="C26" s="11"/>
      <c r="D26" s="15">
        <v>0.2</v>
      </c>
      <c r="E26" s="15">
        <f t="shared" si="1"/>
        <v>5921</v>
      </c>
      <c r="F26" s="15">
        <v>1862</v>
      </c>
      <c r="G26" s="15">
        <v>1977</v>
      </c>
      <c r="H26" s="15">
        <v>2082</v>
      </c>
      <c r="I26" s="61"/>
    </row>
    <row r="27" spans="1:9" ht="15.75" customHeight="1">
      <c r="A27" s="50"/>
      <c r="B27" s="11" t="s">
        <v>8</v>
      </c>
      <c r="C27" s="11"/>
      <c r="D27" s="15">
        <v>4.8</v>
      </c>
      <c r="E27" s="15">
        <f t="shared" si="1"/>
        <v>148995</v>
      </c>
      <c r="F27" s="15">
        <v>49665</v>
      </c>
      <c r="G27" s="15">
        <v>49665</v>
      </c>
      <c r="H27" s="15">
        <v>49665</v>
      </c>
      <c r="I27" s="61"/>
    </row>
    <row r="28" spans="1:9" ht="15.75" customHeight="1">
      <c r="A28" s="50"/>
      <c r="B28" s="11" t="s">
        <v>9</v>
      </c>
      <c r="C28" s="11"/>
      <c r="D28" s="15">
        <v>4.1</v>
      </c>
      <c r="E28" s="15">
        <f t="shared" si="1"/>
        <v>128508</v>
      </c>
      <c r="F28" s="15">
        <v>42836</v>
      </c>
      <c r="G28" s="15">
        <v>42836</v>
      </c>
      <c r="H28" s="15">
        <v>42836</v>
      </c>
      <c r="I28" s="61"/>
    </row>
    <row r="29" spans="1:9" ht="39" customHeight="1">
      <c r="A29" s="50">
        <v>6</v>
      </c>
      <c r="B29" s="18" t="s">
        <v>49</v>
      </c>
      <c r="C29" s="11" t="s">
        <v>13</v>
      </c>
      <c r="D29" s="15">
        <v>4.6</v>
      </c>
      <c r="E29" s="15">
        <f t="shared" si="1"/>
        <v>91200</v>
      </c>
      <c r="F29" s="15">
        <f>F30+F31+F32</f>
        <v>30400</v>
      </c>
      <c r="G29" s="15">
        <f>G30+G31+G32</f>
        <v>30400</v>
      </c>
      <c r="H29" s="15">
        <f>H30+H31+H32</f>
        <v>30400</v>
      </c>
      <c r="I29" s="61" t="s">
        <v>37</v>
      </c>
    </row>
    <row r="30" spans="1:9" ht="15.75" customHeight="1">
      <c r="A30" s="50"/>
      <c r="B30" s="11" t="s">
        <v>6</v>
      </c>
      <c r="C30" s="11"/>
      <c r="D30" s="15">
        <v>2.4</v>
      </c>
      <c r="E30" s="15">
        <f t="shared" si="1"/>
        <v>48000</v>
      </c>
      <c r="F30" s="15">
        <v>16000</v>
      </c>
      <c r="G30" s="15">
        <v>16000</v>
      </c>
      <c r="H30" s="15">
        <v>16000</v>
      </c>
      <c r="I30" s="61"/>
    </row>
    <row r="31" spans="1:9" ht="15.75" customHeight="1">
      <c r="A31" s="50"/>
      <c r="B31" s="11" t="s">
        <v>32</v>
      </c>
      <c r="C31" s="11"/>
      <c r="D31" s="15">
        <v>0.9</v>
      </c>
      <c r="E31" s="15">
        <f t="shared" si="1"/>
        <v>18000</v>
      </c>
      <c r="F31" s="15">
        <v>6000</v>
      </c>
      <c r="G31" s="15">
        <v>6000</v>
      </c>
      <c r="H31" s="15">
        <v>6000</v>
      </c>
      <c r="I31" s="61"/>
    </row>
    <row r="32" spans="1:9" ht="15.75" customHeight="1">
      <c r="A32" s="50"/>
      <c r="B32" s="11" t="s">
        <v>9</v>
      </c>
      <c r="C32" s="11"/>
      <c r="D32" s="15">
        <v>1.3</v>
      </c>
      <c r="E32" s="15">
        <f t="shared" si="1"/>
        <v>25200</v>
      </c>
      <c r="F32" s="15">
        <v>8400</v>
      </c>
      <c r="G32" s="15">
        <v>8400</v>
      </c>
      <c r="H32" s="15">
        <v>8400</v>
      </c>
      <c r="I32" s="61"/>
    </row>
    <row r="33" spans="1:9" ht="39" customHeight="1">
      <c r="A33" s="50">
        <v>7</v>
      </c>
      <c r="B33" s="18" t="s">
        <v>50</v>
      </c>
      <c r="C33" s="11" t="s">
        <v>12</v>
      </c>
      <c r="D33" s="15">
        <v>212.4</v>
      </c>
      <c r="E33" s="15">
        <f t="shared" si="1"/>
        <v>82107</v>
      </c>
      <c r="F33" s="15">
        <f>F34+F35+F36+F37</f>
        <v>26804</v>
      </c>
      <c r="G33" s="15">
        <f>G34+G35+G36+G37</f>
        <v>27543</v>
      </c>
      <c r="H33" s="15">
        <f>H34+H35+H36+H37</f>
        <v>27760</v>
      </c>
      <c r="I33" s="61" t="s">
        <v>39</v>
      </c>
    </row>
    <row r="34" spans="1:9" ht="15.75" customHeight="1">
      <c r="A34" s="50"/>
      <c r="B34" s="11" t="s">
        <v>6</v>
      </c>
      <c r="C34" s="11"/>
      <c r="D34" s="15">
        <v>72</v>
      </c>
      <c r="E34" s="15">
        <f t="shared" si="1"/>
        <v>27768</v>
      </c>
      <c r="F34" s="15">
        <v>9256</v>
      </c>
      <c r="G34" s="15">
        <v>9256</v>
      </c>
      <c r="H34" s="15">
        <v>9256</v>
      </c>
      <c r="I34" s="61"/>
    </row>
    <row r="35" spans="1:9" ht="24" customHeight="1">
      <c r="A35" s="50"/>
      <c r="B35" s="16" t="s">
        <v>7</v>
      </c>
      <c r="C35" s="11"/>
      <c r="D35" s="15">
        <v>30</v>
      </c>
      <c r="E35" s="15">
        <f t="shared" si="1"/>
        <v>11763</v>
      </c>
      <c r="F35" s="15">
        <f>3856-500</f>
        <v>3356</v>
      </c>
      <c r="G35" s="15">
        <v>4095</v>
      </c>
      <c r="H35" s="15">
        <v>4312</v>
      </c>
      <c r="I35" s="61"/>
    </row>
    <row r="36" spans="1:9" ht="15.75" customHeight="1">
      <c r="A36" s="50"/>
      <c r="B36" s="11" t="s">
        <v>32</v>
      </c>
      <c r="C36" s="11"/>
      <c r="D36" s="15">
        <v>60</v>
      </c>
      <c r="E36" s="15">
        <f t="shared" si="1"/>
        <v>23139</v>
      </c>
      <c r="F36" s="15">
        <v>7713</v>
      </c>
      <c r="G36" s="15">
        <v>7713</v>
      </c>
      <c r="H36" s="15">
        <v>7713</v>
      </c>
      <c r="I36" s="61"/>
    </row>
    <row r="37" spans="1:9" ht="15.75" customHeight="1">
      <c r="A37" s="50"/>
      <c r="B37" s="11" t="s">
        <v>9</v>
      </c>
      <c r="C37" s="11"/>
      <c r="D37" s="15">
        <v>50.4</v>
      </c>
      <c r="E37" s="15">
        <f t="shared" si="1"/>
        <v>19437</v>
      </c>
      <c r="F37" s="15">
        <v>6479</v>
      </c>
      <c r="G37" s="15">
        <v>6479</v>
      </c>
      <c r="H37" s="15">
        <v>6479</v>
      </c>
      <c r="I37" s="61"/>
    </row>
    <row r="38" spans="1:9" ht="91.5" customHeight="1">
      <c r="A38" s="50">
        <v>8</v>
      </c>
      <c r="B38" s="18" t="s">
        <v>34</v>
      </c>
      <c r="C38" s="11" t="s">
        <v>13</v>
      </c>
      <c r="D38" s="15">
        <v>27.5</v>
      </c>
      <c r="E38" s="15">
        <f t="shared" si="1"/>
        <v>7315</v>
      </c>
      <c r="F38" s="15">
        <f>F39+F40</f>
        <v>2850</v>
      </c>
      <c r="G38" s="15">
        <f>G39+G40</f>
        <v>3035</v>
      </c>
      <c r="H38" s="15">
        <f>H39+H40</f>
        <v>1430</v>
      </c>
      <c r="I38" s="61" t="s">
        <v>40</v>
      </c>
    </row>
    <row r="39" spans="1:9" ht="15.75" customHeight="1">
      <c r="A39" s="50"/>
      <c r="B39" s="11" t="s">
        <v>6</v>
      </c>
      <c r="C39" s="11"/>
      <c r="D39" s="15">
        <v>26.5</v>
      </c>
      <c r="E39" s="15">
        <f t="shared" si="1"/>
        <v>6535</v>
      </c>
      <c r="F39" s="15">
        <v>2650</v>
      </c>
      <c r="G39" s="15">
        <v>2755</v>
      </c>
      <c r="H39" s="15">
        <v>1130</v>
      </c>
      <c r="I39" s="61"/>
    </row>
    <row r="40" spans="1:9" ht="15.75" customHeight="1">
      <c r="A40" s="50"/>
      <c r="B40" s="11" t="s">
        <v>32</v>
      </c>
      <c r="C40" s="11"/>
      <c r="D40" s="15">
        <v>1</v>
      </c>
      <c r="E40" s="15">
        <f t="shared" si="1"/>
        <v>780</v>
      </c>
      <c r="F40" s="15">
        <v>200</v>
      </c>
      <c r="G40" s="15">
        <v>280</v>
      </c>
      <c r="H40" s="15">
        <v>300</v>
      </c>
      <c r="I40" s="61"/>
    </row>
    <row r="41" spans="1:9" ht="14.25" customHeight="1">
      <c r="A41" s="59">
        <v>3</v>
      </c>
      <c r="B41" s="59"/>
      <c r="C41" s="59"/>
      <c r="D41" s="59"/>
      <c r="E41" s="59"/>
      <c r="F41" s="59"/>
      <c r="G41" s="59"/>
      <c r="H41" s="59"/>
      <c r="I41" s="59"/>
    </row>
    <row r="42" spans="1:9" ht="15.75" customHeight="1">
      <c r="A42" s="41" t="s">
        <v>0</v>
      </c>
      <c r="B42" s="43" t="s">
        <v>28</v>
      </c>
      <c r="C42" s="43" t="s">
        <v>1</v>
      </c>
      <c r="D42" s="28" t="s">
        <v>2</v>
      </c>
      <c r="E42" s="51" t="s">
        <v>29</v>
      </c>
      <c r="F42" s="45" t="s">
        <v>30</v>
      </c>
      <c r="G42" s="46"/>
      <c r="H42" s="47"/>
      <c r="I42" s="39" t="s">
        <v>3</v>
      </c>
    </row>
    <row r="43" spans="1:9" ht="36" customHeight="1">
      <c r="A43" s="42"/>
      <c r="B43" s="44"/>
      <c r="C43" s="44"/>
      <c r="D43" s="29"/>
      <c r="E43" s="52"/>
      <c r="F43" s="27">
        <v>2021</v>
      </c>
      <c r="G43" s="27">
        <v>2022</v>
      </c>
      <c r="H43" s="27">
        <v>2023</v>
      </c>
      <c r="I43" s="40"/>
    </row>
    <row r="44" spans="1:9" ht="50.25" customHeight="1">
      <c r="A44" s="50">
        <v>9</v>
      </c>
      <c r="B44" s="18" t="s">
        <v>14</v>
      </c>
      <c r="C44" s="11" t="s">
        <v>10</v>
      </c>
      <c r="D44" s="32">
        <f>D45+D46</f>
        <v>22</v>
      </c>
      <c r="E44" s="15">
        <f>F44+G44+H44</f>
        <v>8473</v>
      </c>
      <c r="F44" s="15">
        <f>F45+F46</f>
        <v>2620</v>
      </c>
      <c r="G44" s="15">
        <f>G45+G46</f>
        <v>2823</v>
      </c>
      <c r="H44" s="15">
        <f>H45+H46</f>
        <v>3030</v>
      </c>
      <c r="I44" s="61" t="s">
        <v>37</v>
      </c>
    </row>
    <row r="45" spans="1:9" ht="24" customHeight="1">
      <c r="A45" s="50"/>
      <c r="B45" s="16" t="s">
        <v>7</v>
      </c>
      <c r="C45" s="11"/>
      <c r="D45" s="32">
        <v>10</v>
      </c>
      <c r="E45" s="15">
        <f>F45+G45+H45</f>
        <v>3498</v>
      </c>
      <c r="F45" s="15">
        <v>1100</v>
      </c>
      <c r="G45" s="15">
        <v>1168</v>
      </c>
      <c r="H45" s="15">
        <v>1230</v>
      </c>
      <c r="I45" s="61"/>
    </row>
    <row r="46" spans="1:9" ht="14.25" customHeight="1">
      <c r="A46" s="50"/>
      <c r="B46" s="11" t="s">
        <v>32</v>
      </c>
      <c r="C46" s="11"/>
      <c r="D46" s="32">
        <v>12</v>
      </c>
      <c r="E46" s="15">
        <f>F46+G46+H46</f>
        <v>4975</v>
      </c>
      <c r="F46" s="15">
        <v>1520</v>
      </c>
      <c r="G46" s="15">
        <v>1655</v>
      </c>
      <c r="H46" s="15">
        <v>1800</v>
      </c>
      <c r="I46" s="61"/>
    </row>
    <row r="47" spans="1:9" ht="14.25" customHeight="1">
      <c r="A47" s="12"/>
      <c r="B47" s="48" t="s">
        <v>15</v>
      </c>
      <c r="C47" s="48"/>
      <c r="D47" s="48"/>
      <c r="E47" s="48"/>
      <c r="F47" s="48"/>
      <c r="G47" s="48"/>
      <c r="H47" s="48"/>
      <c r="I47" s="48"/>
    </row>
    <row r="48" spans="1:9" ht="37.5" customHeight="1">
      <c r="A48" s="50">
        <v>10</v>
      </c>
      <c r="B48" s="18" t="s">
        <v>16</v>
      </c>
      <c r="C48" s="16" t="s">
        <v>17</v>
      </c>
      <c r="D48" s="15">
        <v>45</v>
      </c>
      <c r="E48" s="15">
        <f>F48+G48+H48</f>
        <v>90000</v>
      </c>
      <c r="F48" s="15">
        <f>F49</f>
        <v>30000</v>
      </c>
      <c r="G48" s="15">
        <f>G49</f>
        <v>30000</v>
      </c>
      <c r="H48" s="15">
        <f>H49</f>
        <v>30000</v>
      </c>
      <c r="I48" s="49" t="s">
        <v>41</v>
      </c>
    </row>
    <row r="49" spans="1:9" ht="14.25" customHeight="1">
      <c r="A49" s="50"/>
      <c r="B49" s="16" t="s">
        <v>45</v>
      </c>
      <c r="C49" s="16"/>
      <c r="D49" s="15">
        <v>45</v>
      </c>
      <c r="E49" s="15">
        <f aca="true" t="shared" si="2" ref="E49:E55">F49+G49+H49</f>
        <v>90000</v>
      </c>
      <c r="F49" s="15">
        <v>30000</v>
      </c>
      <c r="G49" s="15">
        <v>30000</v>
      </c>
      <c r="H49" s="15">
        <v>30000</v>
      </c>
      <c r="I49" s="49"/>
    </row>
    <row r="50" spans="1:9" ht="14.25" customHeight="1">
      <c r="A50" s="50"/>
      <c r="B50" s="19" t="s">
        <v>25</v>
      </c>
      <c r="C50" s="11"/>
      <c r="D50" s="15">
        <v>39</v>
      </c>
      <c r="E50" s="15">
        <f t="shared" si="2"/>
        <v>78000</v>
      </c>
      <c r="F50" s="15">
        <v>26000</v>
      </c>
      <c r="G50" s="15">
        <v>26000</v>
      </c>
      <c r="H50" s="15">
        <v>26000</v>
      </c>
      <c r="I50" s="49"/>
    </row>
    <row r="51" spans="1:9" ht="14.25" customHeight="1">
      <c r="A51" s="50"/>
      <c r="B51" s="16" t="s">
        <v>24</v>
      </c>
      <c r="C51" s="11"/>
      <c r="D51" s="15">
        <v>6</v>
      </c>
      <c r="E51" s="15">
        <f t="shared" si="2"/>
        <v>12000</v>
      </c>
      <c r="F51" s="15">
        <v>4000</v>
      </c>
      <c r="G51" s="15">
        <v>4000</v>
      </c>
      <c r="H51" s="15">
        <v>4000</v>
      </c>
      <c r="I51" s="49"/>
    </row>
    <row r="52" spans="1:9" ht="101.25" customHeight="1">
      <c r="A52" s="50">
        <v>11</v>
      </c>
      <c r="B52" s="18" t="s">
        <v>46</v>
      </c>
      <c r="C52" s="16" t="s">
        <v>17</v>
      </c>
      <c r="D52" s="15">
        <v>12</v>
      </c>
      <c r="E52" s="15">
        <f t="shared" si="2"/>
        <v>7200</v>
      </c>
      <c r="F52" s="15">
        <f>F53+F54+F55</f>
        <v>2400</v>
      </c>
      <c r="G52" s="15">
        <f>G53+G54+G55</f>
        <v>2400</v>
      </c>
      <c r="H52" s="15">
        <f>H53+H54+H55</f>
        <v>2400</v>
      </c>
      <c r="I52" s="49" t="s">
        <v>42</v>
      </c>
    </row>
    <row r="53" spans="1:9" ht="14.25" customHeight="1">
      <c r="A53" s="50"/>
      <c r="B53" s="11" t="s">
        <v>6</v>
      </c>
      <c r="C53" s="11"/>
      <c r="D53" s="15">
        <v>3</v>
      </c>
      <c r="E53" s="15">
        <f t="shared" si="2"/>
        <v>1800</v>
      </c>
      <c r="F53" s="15">
        <v>600</v>
      </c>
      <c r="G53" s="15">
        <v>600</v>
      </c>
      <c r="H53" s="15">
        <v>600</v>
      </c>
      <c r="I53" s="49"/>
    </row>
    <row r="54" spans="1:9" ht="14.25" customHeight="1">
      <c r="A54" s="50"/>
      <c r="B54" s="11" t="s">
        <v>32</v>
      </c>
      <c r="C54" s="11"/>
      <c r="D54" s="15">
        <v>3</v>
      </c>
      <c r="E54" s="15">
        <f t="shared" si="2"/>
        <v>1800</v>
      </c>
      <c r="F54" s="15">
        <v>600</v>
      </c>
      <c r="G54" s="15">
        <v>600</v>
      </c>
      <c r="H54" s="15">
        <v>600</v>
      </c>
      <c r="I54" s="49"/>
    </row>
    <row r="55" spans="1:9" ht="14.25" customHeight="1">
      <c r="A55" s="50"/>
      <c r="B55" s="11" t="s">
        <v>9</v>
      </c>
      <c r="C55" s="11"/>
      <c r="D55" s="15">
        <v>6</v>
      </c>
      <c r="E55" s="15">
        <f t="shared" si="2"/>
        <v>3600</v>
      </c>
      <c r="F55" s="15">
        <v>1200</v>
      </c>
      <c r="G55" s="15">
        <v>1200</v>
      </c>
      <c r="H55" s="15">
        <v>1200</v>
      </c>
      <c r="I55" s="49"/>
    </row>
    <row r="56" spans="1:9" ht="14.25" customHeight="1">
      <c r="A56" s="34"/>
      <c r="B56" s="60" t="s">
        <v>44</v>
      </c>
      <c r="C56" s="60"/>
      <c r="D56" s="60"/>
      <c r="E56" s="60"/>
      <c r="F56" s="60"/>
      <c r="G56" s="60"/>
      <c r="H56" s="60"/>
      <c r="I56" s="60"/>
    </row>
    <row r="57" spans="1:9" ht="76.5" customHeight="1">
      <c r="A57" s="53">
        <v>12</v>
      </c>
      <c r="B57" s="18" t="s">
        <v>35</v>
      </c>
      <c r="C57" s="11" t="s">
        <v>13</v>
      </c>
      <c r="D57" s="15">
        <v>300</v>
      </c>
      <c r="E57" s="15">
        <f>F57+G57+H57</f>
        <v>15000</v>
      </c>
      <c r="F57" s="15">
        <f>F58+F59</f>
        <v>5000</v>
      </c>
      <c r="G57" s="15">
        <f>G58+G59</f>
        <v>5000</v>
      </c>
      <c r="H57" s="15">
        <f>H58+H59</f>
        <v>5000</v>
      </c>
      <c r="I57" s="56" t="s">
        <v>26</v>
      </c>
    </row>
    <row r="58" spans="1:9" ht="14.25" customHeight="1">
      <c r="A58" s="54"/>
      <c r="B58" s="11" t="s">
        <v>6</v>
      </c>
      <c r="C58" s="11"/>
      <c r="D58" s="15">
        <v>60</v>
      </c>
      <c r="E58" s="15">
        <f>F58+G58+H58</f>
        <v>3000</v>
      </c>
      <c r="F58" s="15">
        <v>1000</v>
      </c>
      <c r="G58" s="15">
        <v>1000</v>
      </c>
      <c r="H58" s="15">
        <v>1000</v>
      </c>
      <c r="I58" s="57"/>
    </row>
    <row r="59" spans="1:9" ht="14.25" customHeight="1">
      <c r="A59" s="55"/>
      <c r="B59" s="16" t="s">
        <v>32</v>
      </c>
      <c r="C59" s="16"/>
      <c r="D59" s="15">
        <v>240</v>
      </c>
      <c r="E59" s="15">
        <f>F59+G59+H59</f>
        <v>12000</v>
      </c>
      <c r="F59" s="15">
        <v>4000</v>
      </c>
      <c r="G59" s="15">
        <v>4000</v>
      </c>
      <c r="H59" s="15">
        <v>4000</v>
      </c>
      <c r="I59" s="58"/>
    </row>
    <row r="60" spans="1:9" ht="12.75">
      <c r="A60" s="59">
        <v>4</v>
      </c>
      <c r="B60" s="59"/>
      <c r="C60" s="59"/>
      <c r="D60" s="59"/>
      <c r="E60" s="59"/>
      <c r="F60" s="59"/>
      <c r="G60" s="59"/>
      <c r="H60" s="59"/>
      <c r="I60" s="59"/>
    </row>
    <row r="61" spans="1:9" ht="15.75" customHeight="1">
      <c r="A61" s="41" t="s">
        <v>0</v>
      </c>
      <c r="B61" s="43" t="s">
        <v>28</v>
      </c>
      <c r="C61" s="43" t="s">
        <v>1</v>
      </c>
      <c r="D61" s="39" t="s">
        <v>2</v>
      </c>
      <c r="E61" s="51" t="s">
        <v>29</v>
      </c>
      <c r="F61" s="45" t="s">
        <v>30</v>
      </c>
      <c r="G61" s="46"/>
      <c r="H61" s="47"/>
      <c r="I61" s="39" t="s">
        <v>3</v>
      </c>
    </row>
    <row r="62" spans="1:9" ht="36" customHeight="1">
      <c r="A62" s="42"/>
      <c r="B62" s="44"/>
      <c r="C62" s="44"/>
      <c r="D62" s="40"/>
      <c r="E62" s="52"/>
      <c r="F62" s="27">
        <v>2021</v>
      </c>
      <c r="G62" s="27">
        <v>2022</v>
      </c>
      <c r="H62" s="27">
        <v>2023</v>
      </c>
      <c r="I62" s="40"/>
    </row>
    <row r="63" spans="1:9" ht="39.75" customHeight="1">
      <c r="A63" s="50">
        <v>13</v>
      </c>
      <c r="B63" s="18" t="s">
        <v>18</v>
      </c>
      <c r="C63" s="11" t="s">
        <v>10</v>
      </c>
      <c r="D63" s="32">
        <v>78</v>
      </c>
      <c r="E63" s="15">
        <f>E64</f>
        <v>1950</v>
      </c>
      <c r="F63" s="15">
        <f>F64</f>
        <v>650</v>
      </c>
      <c r="G63" s="15">
        <f>G64</f>
        <v>650</v>
      </c>
      <c r="H63" s="15">
        <f>H64</f>
        <v>650</v>
      </c>
      <c r="I63" s="49" t="s">
        <v>43</v>
      </c>
    </row>
    <row r="64" spans="1:9" ht="15.75" customHeight="1">
      <c r="A64" s="50"/>
      <c r="B64" s="11" t="s">
        <v>6</v>
      </c>
      <c r="C64" s="11"/>
      <c r="D64" s="32">
        <v>78</v>
      </c>
      <c r="E64" s="15">
        <f>F64+G64+H64</f>
        <v>1950</v>
      </c>
      <c r="F64" s="15">
        <v>650</v>
      </c>
      <c r="G64" s="15">
        <v>650</v>
      </c>
      <c r="H64" s="15">
        <v>650</v>
      </c>
      <c r="I64" s="49"/>
    </row>
    <row r="65" spans="1:9" ht="12.75">
      <c r="A65" s="11"/>
      <c r="B65" s="48" t="s">
        <v>19</v>
      </c>
      <c r="C65" s="48"/>
      <c r="D65" s="48"/>
      <c r="E65" s="48"/>
      <c r="F65" s="48"/>
      <c r="G65" s="48"/>
      <c r="H65" s="48"/>
      <c r="I65" s="48"/>
    </row>
    <row r="66" spans="1:9" ht="25.5" customHeight="1">
      <c r="A66" s="50">
        <v>14</v>
      </c>
      <c r="B66" s="20" t="s">
        <v>51</v>
      </c>
      <c r="C66" s="21"/>
      <c r="D66" s="22"/>
      <c r="E66" s="22">
        <f>E67+E70</f>
        <v>8964</v>
      </c>
      <c r="F66" s="22">
        <f>F67+F70</f>
        <v>2980</v>
      </c>
      <c r="G66" s="22">
        <f>G67+G70</f>
        <v>2663</v>
      </c>
      <c r="H66" s="22">
        <f>H67+H70</f>
        <v>3321</v>
      </c>
      <c r="I66" s="49" t="s">
        <v>20</v>
      </c>
    </row>
    <row r="67" spans="1:10" ht="15.75" customHeight="1">
      <c r="A67" s="50"/>
      <c r="B67" s="23" t="s">
        <v>52</v>
      </c>
      <c r="C67" s="21" t="s">
        <v>10</v>
      </c>
      <c r="D67" s="33">
        <f>398-9</f>
        <v>389</v>
      </c>
      <c r="E67" s="22">
        <f>E68+E69</f>
        <v>7669</v>
      </c>
      <c r="F67" s="22">
        <f>F68+F69</f>
        <v>2577</v>
      </c>
      <c r="G67" s="22">
        <f>G68+G69</f>
        <v>2225</v>
      </c>
      <c r="H67" s="22">
        <f>H68+H69</f>
        <v>2867</v>
      </c>
      <c r="I67" s="49"/>
      <c r="J67" s="31"/>
    </row>
    <row r="68" spans="1:9" ht="25.5">
      <c r="A68" s="50"/>
      <c r="B68" s="16" t="s">
        <v>7</v>
      </c>
      <c r="C68" s="21"/>
      <c r="D68" s="22"/>
      <c r="E68" s="22">
        <f aca="true" t="shared" si="3" ref="E68:E73">F68+G68+H68</f>
        <v>1489</v>
      </c>
      <c r="F68" s="22">
        <v>617</v>
      </c>
      <c r="G68" s="22">
        <v>425</v>
      </c>
      <c r="H68" s="22">
        <v>447</v>
      </c>
      <c r="I68" s="49"/>
    </row>
    <row r="69" spans="1:9" ht="15.75" customHeight="1">
      <c r="A69" s="50"/>
      <c r="B69" s="11" t="s">
        <v>32</v>
      </c>
      <c r="C69" s="21"/>
      <c r="D69" s="22"/>
      <c r="E69" s="22">
        <f t="shared" si="3"/>
        <v>6180</v>
      </c>
      <c r="F69" s="22">
        <v>1960</v>
      </c>
      <c r="G69" s="22">
        <v>1800</v>
      </c>
      <c r="H69" s="22">
        <v>2420</v>
      </c>
      <c r="I69" s="49"/>
    </row>
    <row r="70" spans="1:9" ht="39.75" customHeight="1">
      <c r="A70" s="50"/>
      <c r="B70" s="18" t="s">
        <v>53</v>
      </c>
      <c r="C70" s="21" t="s">
        <v>13</v>
      </c>
      <c r="D70" s="22">
        <v>45.7</v>
      </c>
      <c r="E70" s="22">
        <f t="shared" si="3"/>
        <v>1295</v>
      </c>
      <c r="F70" s="22">
        <f>F71+F72+F73</f>
        <v>403</v>
      </c>
      <c r="G70" s="22">
        <f>G71+G72+G73</f>
        <v>438</v>
      </c>
      <c r="H70" s="22">
        <f>H71+H72+H73</f>
        <v>454</v>
      </c>
      <c r="I70" s="49" t="s">
        <v>20</v>
      </c>
    </row>
    <row r="71" spans="1:9" ht="26.25" customHeight="1">
      <c r="A71" s="50"/>
      <c r="B71" s="16" t="s">
        <v>7</v>
      </c>
      <c r="C71" s="11"/>
      <c r="D71" s="15"/>
      <c r="E71" s="15">
        <f t="shared" si="3"/>
        <v>300</v>
      </c>
      <c r="F71" s="24">
        <v>83</v>
      </c>
      <c r="G71" s="24">
        <v>106</v>
      </c>
      <c r="H71" s="24">
        <v>111</v>
      </c>
      <c r="I71" s="49"/>
    </row>
    <row r="72" spans="1:9" ht="15.75" customHeight="1">
      <c r="A72" s="50"/>
      <c r="B72" s="11" t="s">
        <v>32</v>
      </c>
      <c r="C72" s="11"/>
      <c r="D72" s="15"/>
      <c r="E72" s="15">
        <f t="shared" si="3"/>
        <v>635</v>
      </c>
      <c r="F72" s="24">
        <v>200</v>
      </c>
      <c r="G72" s="24">
        <v>212</v>
      </c>
      <c r="H72" s="24">
        <v>223</v>
      </c>
      <c r="I72" s="49"/>
    </row>
    <row r="73" spans="1:9" ht="15.75" customHeight="1">
      <c r="A73" s="50"/>
      <c r="B73" s="11" t="s">
        <v>9</v>
      </c>
      <c r="C73" s="11"/>
      <c r="D73" s="15"/>
      <c r="E73" s="15">
        <f t="shared" si="3"/>
        <v>360</v>
      </c>
      <c r="F73" s="15">
        <v>120</v>
      </c>
      <c r="G73" s="15">
        <v>120</v>
      </c>
      <c r="H73" s="15">
        <v>120</v>
      </c>
      <c r="I73" s="49"/>
    </row>
    <row r="74" spans="1:10" ht="15.75" customHeight="1">
      <c r="A74" s="48" t="s">
        <v>21</v>
      </c>
      <c r="B74" s="48"/>
      <c r="C74" s="48" t="s">
        <v>22</v>
      </c>
      <c r="D74" s="48"/>
      <c r="E74" s="25">
        <f>E7+E12+E14+E17+E24+E29+E33+E38+E44+E48+E57+E52+E63+E66</f>
        <v>767587</v>
      </c>
      <c r="F74" s="25">
        <f>F7+F12+F14+F17+F24+F29+F33+F38+F44+F48+F57+F52+F63+F66</f>
        <v>255559</v>
      </c>
      <c r="G74" s="25">
        <f>G7+G12+G14+G17+G24+G29+G33+G38+G44+G48+G57+G52+G63+G66</f>
        <v>256211</v>
      </c>
      <c r="H74" s="25">
        <f>H7+H12+H14+H17+H24+H29+H33+H38+H44+H48+H57+H52+H63+H66</f>
        <v>255817</v>
      </c>
      <c r="I74" s="25"/>
      <c r="J74" s="9"/>
    </row>
    <row r="75" spans="1:10" ht="15.75" customHeight="1">
      <c r="A75" s="26"/>
      <c r="B75" s="26" t="s">
        <v>6</v>
      </c>
      <c r="C75" s="48" t="s">
        <v>22</v>
      </c>
      <c r="D75" s="48"/>
      <c r="E75" s="25">
        <f>E8+E18+E25+E30+E34+E39+E58+E53+E64</f>
        <v>237250</v>
      </c>
      <c r="F75" s="25">
        <f>F8+F18+F25+F30+F34+F39+F58+F53+F64</f>
        <v>79555</v>
      </c>
      <c r="G75" s="25">
        <f>G8+G18+G25+G30+G34+G39+G58+G53+G64</f>
        <v>79660</v>
      </c>
      <c r="H75" s="25">
        <f>H8+H18+H25+H30+H34+H39+H58+H53+H64</f>
        <v>78035</v>
      </c>
      <c r="I75" s="25"/>
      <c r="J75" s="9"/>
    </row>
    <row r="76" spans="1:12" ht="25.5">
      <c r="A76" s="26"/>
      <c r="B76" s="18" t="s">
        <v>7</v>
      </c>
      <c r="C76" s="48" t="s">
        <v>22</v>
      </c>
      <c r="D76" s="48"/>
      <c r="E76" s="25">
        <f>E9+E19+E26+E35+E45+E68+E71</f>
        <v>24543</v>
      </c>
      <c r="F76" s="35">
        <f>F9+F19+F26+F35+F45+F68+F71</f>
        <v>7718</v>
      </c>
      <c r="G76" s="35">
        <f>G9+G19+G26+G35+G45+G68+G71</f>
        <v>8196</v>
      </c>
      <c r="H76" s="35">
        <f>H9+H19+H26+H35+H45+H68+H71</f>
        <v>8629</v>
      </c>
      <c r="I76" s="25"/>
      <c r="J76" s="9"/>
      <c r="L76" s="2"/>
    </row>
    <row r="77" spans="1:10" ht="15.75" customHeight="1">
      <c r="A77" s="26"/>
      <c r="B77" s="23" t="s">
        <v>32</v>
      </c>
      <c r="C77" s="48" t="s">
        <v>22</v>
      </c>
      <c r="D77" s="48"/>
      <c r="E77" s="25">
        <f>E10+E13+E20+E27+E31+E36+E40+E46+E59+E54+E69+E72</f>
        <v>237804</v>
      </c>
      <c r="F77" s="25">
        <f>F10+F13+F20+F27+F31+F36+F40+F46+F59+F54+F69+F72</f>
        <v>78958</v>
      </c>
      <c r="G77" s="25">
        <f>G10+G13+G20+G27+G31+G36+G40+G46+G59+G54+G69+G72</f>
        <v>79025</v>
      </c>
      <c r="H77" s="25">
        <f>H10+H13+H20+H27+H31+H36+H40+H46+H59+H54+H69+H72</f>
        <v>79821</v>
      </c>
      <c r="I77" s="25"/>
      <c r="J77" s="9"/>
    </row>
    <row r="78" spans="1:10" ht="15.75" customHeight="1">
      <c r="A78" s="26"/>
      <c r="B78" s="26" t="s">
        <v>9</v>
      </c>
      <c r="C78" s="48" t="s">
        <v>22</v>
      </c>
      <c r="D78" s="48"/>
      <c r="E78" s="25">
        <f>E11+E15+E28+E32+E37+E55+E73+E50+E51</f>
        <v>267990</v>
      </c>
      <c r="F78" s="25">
        <f>F11+F15+F28+F32+F37+F55+F73+F50+F51</f>
        <v>89328</v>
      </c>
      <c r="G78" s="25">
        <f>G11+G15+G28+G32+G37+G55+G73+G50+G51</f>
        <v>89330</v>
      </c>
      <c r="H78" s="25">
        <f>H11+H15+H28+H32+H37+H55+H73+H50+H51</f>
        <v>89332</v>
      </c>
      <c r="I78" s="25"/>
      <c r="J78" s="9"/>
    </row>
    <row r="79" spans="1:9" ht="145.5" customHeight="1">
      <c r="A79" s="38"/>
      <c r="B79" s="38"/>
      <c r="C79" s="38"/>
      <c r="D79" s="38"/>
      <c r="E79" s="38"/>
      <c r="F79" s="38"/>
      <c r="G79" s="38"/>
      <c r="H79" s="38"/>
      <c r="I79" s="38"/>
    </row>
    <row r="80" ht="12">
      <c r="E80" s="7" t="s">
        <v>23</v>
      </c>
    </row>
    <row r="84" ht="12">
      <c r="B84" s="30"/>
    </row>
  </sheetData>
  <sheetProtection selectLockedCells="1" selectUnlockedCells="1"/>
  <mergeCells count="73">
    <mergeCell ref="A7:A11"/>
    <mergeCell ref="I7:I11"/>
    <mergeCell ref="E4:E5"/>
    <mergeCell ref="F4:H4"/>
    <mergeCell ref="I4:I5"/>
    <mergeCell ref="A12:A13"/>
    <mergeCell ref="I12:I13"/>
    <mergeCell ref="A2:I2"/>
    <mergeCell ref="A22:A23"/>
    <mergeCell ref="B22:B23"/>
    <mergeCell ref="A1:I1"/>
    <mergeCell ref="A4:A5"/>
    <mergeCell ref="B4:B5"/>
    <mergeCell ref="C4:C5"/>
    <mergeCell ref="D4:D5"/>
    <mergeCell ref="A14:A15"/>
    <mergeCell ref="B6:I6"/>
    <mergeCell ref="A33:A37"/>
    <mergeCell ref="I33:I37"/>
    <mergeCell ref="A38:A40"/>
    <mergeCell ref="I14:I15"/>
    <mergeCell ref="A29:A32"/>
    <mergeCell ref="C22:C23"/>
    <mergeCell ref="I29:I32"/>
    <mergeCell ref="I38:I40"/>
    <mergeCell ref="A24:A28"/>
    <mergeCell ref="I24:I28"/>
    <mergeCell ref="A44:A46"/>
    <mergeCell ref="I44:I46"/>
    <mergeCell ref="I42:I43"/>
    <mergeCell ref="B16:I16"/>
    <mergeCell ref="A17:A20"/>
    <mergeCell ref="I17:I20"/>
    <mergeCell ref="A41:I41"/>
    <mergeCell ref="F22:H22"/>
    <mergeCell ref="D22:D23"/>
    <mergeCell ref="A21:I21"/>
    <mergeCell ref="A57:A59"/>
    <mergeCell ref="I57:I59"/>
    <mergeCell ref="D61:D62"/>
    <mergeCell ref="E61:E62"/>
    <mergeCell ref="A60:I60"/>
    <mergeCell ref="B56:I56"/>
    <mergeCell ref="C77:D77"/>
    <mergeCell ref="C78:D78"/>
    <mergeCell ref="I22:I23"/>
    <mergeCell ref="A42:A43"/>
    <mergeCell ref="B42:B43"/>
    <mergeCell ref="C42:C43"/>
    <mergeCell ref="E42:E43"/>
    <mergeCell ref="E22:E23"/>
    <mergeCell ref="B65:I65"/>
    <mergeCell ref="A66:A73"/>
    <mergeCell ref="A74:B74"/>
    <mergeCell ref="C74:D74"/>
    <mergeCell ref="F42:H42"/>
    <mergeCell ref="A48:A51"/>
    <mergeCell ref="I48:I51"/>
    <mergeCell ref="A52:A55"/>
    <mergeCell ref="B47:I47"/>
    <mergeCell ref="I52:I55"/>
    <mergeCell ref="A63:A64"/>
    <mergeCell ref="I63:I64"/>
    <mergeCell ref="A79:I79"/>
    <mergeCell ref="I61:I62"/>
    <mergeCell ref="A61:A62"/>
    <mergeCell ref="B61:B62"/>
    <mergeCell ref="C61:C62"/>
    <mergeCell ref="F61:H61"/>
    <mergeCell ref="C76:D76"/>
    <mergeCell ref="C75:D75"/>
    <mergeCell ref="I66:I69"/>
    <mergeCell ref="I70:I73"/>
  </mergeCells>
  <printOptions horizontalCentered="1"/>
  <pageMargins left="0.3937007874015748" right="0.3937007874015748" top="0.7874015748031497" bottom="0.3937007874015748" header="0.5118110236220472" footer="0.5118110236220472"/>
  <pageSetup fitToHeight="0" horizontalDpi="300" verticalDpi="300" orientation="landscape" paperSize="9" scale="99" r:id="rId1"/>
  <rowBreaks count="3" manualBreakCount="3">
    <brk id="20" max="8" man="1"/>
    <brk id="40" max="8" man="1"/>
    <brk id="59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">
      <c r="A1">
        <f>B1*3</f>
        <v>73629</v>
      </c>
      <c r="B1">
        <v>24543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BreakPreview" zoomScaleNormal="105" zoomScaleSheetLayoutView="100" zoomScalePageLayoutView="0" workbookViewId="0" topLeftCell="A55">
      <selection activeCell="A2" sqref="A2:F2"/>
    </sheetView>
  </sheetViews>
  <sheetFormatPr defaultColWidth="11.421875" defaultRowHeight="12.75"/>
  <cols>
    <col min="1" max="1" width="4.421875" style="0" customWidth="1"/>
    <col min="2" max="2" width="38.8515625" style="0" customWidth="1"/>
    <col min="3" max="3" width="12.00390625" style="8" customWidth="1"/>
    <col min="4" max="4" width="9.57421875" style="7" customWidth="1"/>
    <col min="5" max="5" width="20.7109375" style="7" customWidth="1"/>
    <col min="6" max="6" width="27.00390625" style="7" customWidth="1"/>
  </cols>
  <sheetData>
    <row r="1" spans="1:6" ht="12.75">
      <c r="A1" s="63" t="s">
        <v>36</v>
      </c>
      <c r="B1" s="63"/>
      <c r="C1" s="63"/>
      <c r="D1" s="63"/>
      <c r="E1" s="63"/>
      <c r="F1" s="63"/>
    </row>
    <row r="2" spans="1:6" ht="52.5" customHeight="1">
      <c r="A2" s="62" t="s">
        <v>54</v>
      </c>
      <c r="B2" s="62"/>
      <c r="C2" s="62"/>
      <c r="D2" s="62"/>
      <c r="E2" s="62"/>
      <c r="F2" s="62"/>
    </row>
    <row r="3" spans="1:6" ht="3.75" customHeight="1">
      <c r="A3" s="1"/>
      <c r="B3" s="1"/>
      <c r="C3" s="1"/>
      <c r="D3" s="4"/>
      <c r="E3" s="4"/>
      <c r="F3" s="6"/>
    </row>
    <row r="4" spans="1:6" ht="15.75" customHeight="1">
      <c r="A4" s="48" t="s">
        <v>0</v>
      </c>
      <c r="B4" s="64" t="s">
        <v>28</v>
      </c>
      <c r="C4" s="64" t="s">
        <v>1</v>
      </c>
      <c r="D4" s="65" t="s">
        <v>2</v>
      </c>
      <c r="E4" s="67" t="s">
        <v>29</v>
      </c>
      <c r="F4" s="65" t="s">
        <v>3</v>
      </c>
    </row>
    <row r="5" spans="1:6" ht="33" customHeight="1">
      <c r="A5" s="48"/>
      <c r="B5" s="48"/>
      <c r="C5" s="48"/>
      <c r="D5" s="65"/>
      <c r="E5" s="65"/>
      <c r="F5" s="65"/>
    </row>
    <row r="6" spans="1:6" ht="15.75" customHeight="1">
      <c r="A6" s="11"/>
      <c r="B6" s="66" t="s">
        <v>4</v>
      </c>
      <c r="C6" s="66"/>
      <c r="D6" s="66"/>
      <c r="E6" s="66"/>
      <c r="F6" s="66"/>
    </row>
    <row r="7" spans="1:6" ht="15.75" customHeight="1">
      <c r="A7" s="50">
        <v>1</v>
      </c>
      <c r="B7" s="13" t="s">
        <v>5</v>
      </c>
      <c r="C7" s="14" t="s">
        <v>13</v>
      </c>
      <c r="D7" s="15">
        <f>SUM(D8:D11)</f>
        <v>24.1</v>
      </c>
      <c r="E7" s="15">
        <f>SUM(E8:E11)</f>
        <v>8055</v>
      </c>
      <c r="F7" s="61" t="s">
        <v>37</v>
      </c>
    </row>
    <row r="8" spans="1:6" ht="15.75" customHeight="1">
      <c r="A8" s="50"/>
      <c r="B8" s="11" t="s">
        <v>6</v>
      </c>
      <c r="C8" s="11"/>
      <c r="D8" s="15">
        <v>20</v>
      </c>
      <c r="E8" s="15">
        <v>7000</v>
      </c>
      <c r="F8" s="61"/>
    </row>
    <row r="9" spans="1:8" ht="26.25" customHeight="1">
      <c r="A9" s="50"/>
      <c r="B9" s="16" t="s">
        <v>7</v>
      </c>
      <c r="C9" s="11"/>
      <c r="D9" s="15">
        <v>1.6</v>
      </c>
      <c r="E9" s="15">
        <v>430</v>
      </c>
      <c r="F9" s="61"/>
      <c r="H9" s="3"/>
    </row>
    <row r="10" spans="1:6" ht="15.75" customHeight="1">
      <c r="A10" s="50"/>
      <c r="B10" s="11" t="s">
        <v>32</v>
      </c>
      <c r="C10" s="11"/>
      <c r="D10" s="15">
        <v>1.5</v>
      </c>
      <c r="E10" s="15">
        <v>370</v>
      </c>
      <c r="F10" s="61"/>
    </row>
    <row r="11" spans="1:6" ht="15.75" customHeight="1">
      <c r="A11" s="50"/>
      <c r="B11" s="11" t="s">
        <v>9</v>
      </c>
      <c r="C11" s="11"/>
      <c r="D11" s="15">
        <v>1</v>
      </c>
      <c r="E11" s="15">
        <v>255</v>
      </c>
      <c r="F11" s="61"/>
    </row>
    <row r="12" spans="1:6" ht="51" customHeight="1">
      <c r="A12" s="50">
        <v>2</v>
      </c>
      <c r="B12" s="17" t="s">
        <v>31</v>
      </c>
      <c r="C12" s="11" t="s">
        <v>10</v>
      </c>
      <c r="D12" s="32">
        <v>50</v>
      </c>
      <c r="E12" s="15">
        <v>2500</v>
      </c>
      <c r="F12" s="61" t="s">
        <v>38</v>
      </c>
    </row>
    <row r="13" spans="1:6" ht="15.75" customHeight="1">
      <c r="A13" s="50"/>
      <c r="B13" s="11" t="s">
        <v>32</v>
      </c>
      <c r="C13" s="11" t="s">
        <v>10</v>
      </c>
      <c r="D13" s="32">
        <v>50</v>
      </c>
      <c r="E13" s="15">
        <v>2500</v>
      </c>
      <c r="F13" s="61"/>
    </row>
    <row r="14" spans="1:6" ht="52.5" customHeight="1">
      <c r="A14" s="50">
        <v>3</v>
      </c>
      <c r="B14" s="18" t="s">
        <v>33</v>
      </c>
      <c r="C14" s="11" t="s">
        <v>10</v>
      </c>
      <c r="D14" s="32">
        <v>1</v>
      </c>
      <c r="E14" s="15">
        <f>E15</f>
        <v>38</v>
      </c>
      <c r="F14" s="61" t="s">
        <v>26</v>
      </c>
    </row>
    <row r="15" spans="1:6" ht="15.75" customHeight="1">
      <c r="A15" s="50"/>
      <c r="B15" s="11" t="s">
        <v>9</v>
      </c>
      <c r="C15" s="11" t="s">
        <v>10</v>
      </c>
      <c r="D15" s="32">
        <v>1</v>
      </c>
      <c r="E15" s="15">
        <v>38</v>
      </c>
      <c r="F15" s="61"/>
    </row>
    <row r="16" spans="1:6" ht="15.75" customHeight="1">
      <c r="A16" s="11"/>
      <c r="B16" s="48" t="s">
        <v>11</v>
      </c>
      <c r="C16" s="48"/>
      <c r="D16" s="48"/>
      <c r="E16" s="48"/>
      <c r="F16" s="48"/>
    </row>
    <row r="17" spans="1:6" ht="26.25" customHeight="1">
      <c r="A17" s="50">
        <v>4</v>
      </c>
      <c r="B17" s="18" t="s">
        <v>47</v>
      </c>
      <c r="C17" s="11" t="s">
        <v>13</v>
      </c>
      <c r="D17" s="15">
        <v>30</v>
      </c>
      <c r="E17" s="15">
        <f>E18+E19+E20</f>
        <v>13500</v>
      </c>
      <c r="F17" s="61" t="s">
        <v>26</v>
      </c>
    </row>
    <row r="18" spans="1:6" ht="15.75" customHeight="1">
      <c r="A18" s="50"/>
      <c r="B18" s="11" t="s">
        <v>6</v>
      </c>
      <c r="C18" s="11"/>
      <c r="D18" s="15">
        <v>20</v>
      </c>
      <c r="E18" s="15">
        <v>9000</v>
      </c>
      <c r="F18" s="61"/>
    </row>
    <row r="19" spans="1:6" ht="24.75" customHeight="1">
      <c r="A19" s="50"/>
      <c r="B19" s="16" t="s">
        <v>7</v>
      </c>
      <c r="C19" s="11"/>
      <c r="D19" s="15">
        <v>0.6</v>
      </c>
      <c r="E19" s="15">
        <v>270</v>
      </c>
      <c r="F19" s="61"/>
    </row>
    <row r="20" spans="1:6" ht="15.75" customHeight="1">
      <c r="A20" s="50"/>
      <c r="B20" s="11" t="s">
        <v>32</v>
      </c>
      <c r="C20" s="11"/>
      <c r="D20" s="15">
        <v>9.4</v>
      </c>
      <c r="E20" s="15">
        <v>4230</v>
      </c>
      <c r="F20" s="61"/>
    </row>
    <row r="21" spans="1:6" ht="16.5" customHeight="1">
      <c r="A21" s="59">
        <v>2</v>
      </c>
      <c r="B21" s="59"/>
      <c r="C21" s="59"/>
      <c r="D21" s="59"/>
      <c r="E21" s="59"/>
      <c r="F21" s="59"/>
    </row>
    <row r="22" spans="1:6" ht="15.75" customHeight="1">
      <c r="A22" s="41" t="s">
        <v>0</v>
      </c>
      <c r="B22" s="43" t="s">
        <v>28</v>
      </c>
      <c r="C22" s="43" t="s">
        <v>1</v>
      </c>
      <c r="D22" s="39" t="s">
        <v>2</v>
      </c>
      <c r="E22" s="51" t="s">
        <v>29</v>
      </c>
      <c r="F22" s="39" t="s">
        <v>3</v>
      </c>
    </row>
    <row r="23" spans="1:6" ht="36" customHeight="1">
      <c r="A23" s="42"/>
      <c r="B23" s="44"/>
      <c r="C23" s="44"/>
      <c r="D23" s="40"/>
      <c r="E23" s="52"/>
      <c r="F23" s="40"/>
    </row>
    <row r="24" spans="1:6" ht="39" customHeight="1">
      <c r="A24" s="50">
        <v>5</v>
      </c>
      <c r="B24" s="18" t="s">
        <v>48</v>
      </c>
      <c r="C24" s="11" t="s">
        <v>13</v>
      </c>
      <c r="D24" s="36">
        <f>D25+D26+D27+D28</f>
        <v>4.220000000000001</v>
      </c>
      <c r="E24" s="15">
        <f>E25+E26+E27+E28</f>
        <v>126100</v>
      </c>
      <c r="F24" s="61" t="s">
        <v>37</v>
      </c>
    </row>
    <row r="25" spans="1:6" ht="15.75" customHeight="1">
      <c r="A25" s="50"/>
      <c r="B25" s="11" t="s">
        <v>6</v>
      </c>
      <c r="C25" s="11"/>
      <c r="D25" s="15">
        <v>1.2</v>
      </c>
      <c r="E25" s="15">
        <v>33399</v>
      </c>
      <c r="F25" s="61"/>
    </row>
    <row r="26" spans="1:6" ht="27" customHeight="1">
      <c r="A26" s="50"/>
      <c r="B26" s="16" t="s">
        <v>7</v>
      </c>
      <c r="C26" s="11"/>
      <c r="D26" s="36">
        <v>0.02</v>
      </c>
      <c r="E26" s="15">
        <v>200</v>
      </c>
      <c r="F26" s="61"/>
    </row>
    <row r="27" spans="1:6" ht="15.75" customHeight="1">
      <c r="A27" s="50"/>
      <c r="B27" s="11" t="s">
        <v>8</v>
      </c>
      <c r="C27" s="11"/>
      <c r="D27" s="15">
        <v>1.6</v>
      </c>
      <c r="E27" s="15">
        <v>49665</v>
      </c>
      <c r="F27" s="61"/>
    </row>
    <row r="28" spans="1:6" ht="15.75" customHeight="1">
      <c r="A28" s="50"/>
      <c r="B28" s="11" t="s">
        <v>9</v>
      </c>
      <c r="C28" s="11"/>
      <c r="D28" s="15">
        <v>1.4</v>
      </c>
      <c r="E28" s="15">
        <v>42836</v>
      </c>
      <c r="F28" s="61"/>
    </row>
    <row r="29" spans="1:6" ht="39" customHeight="1">
      <c r="A29" s="50">
        <v>6</v>
      </c>
      <c r="B29" s="18" t="s">
        <v>49</v>
      </c>
      <c r="C29" s="11" t="s">
        <v>13</v>
      </c>
      <c r="D29" s="15">
        <f>D30+D31+D32</f>
        <v>1.5</v>
      </c>
      <c r="E29" s="15">
        <f>E30+E31+E32</f>
        <v>30400</v>
      </c>
      <c r="F29" s="61" t="s">
        <v>37</v>
      </c>
    </row>
    <row r="30" spans="1:6" ht="15.75" customHeight="1">
      <c r="A30" s="50"/>
      <c r="B30" s="11" t="s">
        <v>6</v>
      </c>
      <c r="C30" s="11"/>
      <c r="D30" s="15">
        <v>0.8</v>
      </c>
      <c r="E30" s="15">
        <v>16000</v>
      </c>
      <c r="F30" s="61"/>
    </row>
    <row r="31" spans="1:6" ht="15.75" customHeight="1">
      <c r="A31" s="50"/>
      <c r="B31" s="11" t="s">
        <v>32</v>
      </c>
      <c r="C31" s="11"/>
      <c r="D31" s="15">
        <v>0.3</v>
      </c>
      <c r="E31" s="15">
        <v>6000</v>
      </c>
      <c r="F31" s="61"/>
    </row>
    <row r="32" spans="1:6" ht="15.75" customHeight="1">
      <c r="A32" s="50"/>
      <c r="B32" s="11" t="s">
        <v>9</v>
      </c>
      <c r="C32" s="11"/>
      <c r="D32" s="15">
        <v>0.4</v>
      </c>
      <c r="E32" s="15">
        <v>8400</v>
      </c>
      <c r="F32" s="61"/>
    </row>
    <row r="33" spans="1:6" ht="39" customHeight="1">
      <c r="A33" s="50">
        <v>7</v>
      </c>
      <c r="B33" s="18" t="s">
        <v>50</v>
      </c>
      <c r="C33" s="11" t="s">
        <v>12</v>
      </c>
      <c r="D33" s="15">
        <f>D34+D35+D36+D37</f>
        <v>61</v>
      </c>
      <c r="E33" s="15">
        <f>E34+E35+E36+E37</f>
        <v>23648</v>
      </c>
      <c r="F33" s="61" t="s">
        <v>39</v>
      </c>
    </row>
    <row r="34" spans="1:6" ht="15.75" customHeight="1">
      <c r="A34" s="50"/>
      <c r="B34" s="11" t="s">
        <v>6</v>
      </c>
      <c r="C34" s="11"/>
      <c r="D34" s="15">
        <v>24</v>
      </c>
      <c r="E34" s="15">
        <v>9256</v>
      </c>
      <c r="F34" s="61"/>
    </row>
    <row r="35" spans="1:6" ht="24" customHeight="1">
      <c r="A35" s="50"/>
      <c r="B35" s="16" t="s">
        <v>7</v>
      </c>
      <c r="C35" s="11"/>
      <c r="D35" s="15">
        <v>1</v>
      </c>
      <c r="E35" s="15">
        <v>200</v>
      </c>
      <c r="F35" s="61"/>
    </row>
    <row r="36" spans="1:6" ht="15.75" customHeight="1">
      <c r="A36" s="50"/>
      <c r="B36" s="11" t="s">
        <v>32</v>
      </c>
      <c r="C36" s="11"/>
      <c r="D36" s="15">
        <v>20</v>
      </c>
      <c r="E36" s="15">
        <v>7713</v>
      </c>
      <c r="F36" s="61"/>
    </row>
    <row r="37" spans="1:6" ht="15.75" customHeight="1">
      <c r="A37" s="50"/>
      <c r="B37" s="11" t="s">
        <v>9</v>
      </c>
      <c r="C37" s="11"/>
      <c r="D37" s="15">
        <v>16</v>
      </c>
      <c r="E37" s="15">
        <v>6479</v>
      </c>
      <c r="F37" s="61"/>
    </row>
    <row r="38" spans="1:6" ht="91.5" customHeight="1">
      <c r="A38" s="50">
        <v>8</v>
      </c>
      <c r="B38" s="18" t="s">
        <v>34</v>
      </c>
      <c r="C38" s="11" t="s">
        <v>13</v>
      </c>
      <c r="D38" s="15">
        <f>D39+D40</f>
        <v>9.200000000000001</v>
      </c>
      <c r="E38" s="15">
        <f>E39+E40</f>
        <v>2850</v>
      </c>
      <c r="F38" s="61" t="s">
        <v>40</v>
      </c>
    </row>
    <row r="39" spans="1:6" ht="15.75" customHeight="1">
      <c r="A39" s="50"/>
      <c r="B39" s="11" t="s">
        <v>6</v>
      </c>
      <c r="C39" s="11"/>
      <c r="D39" s="15">
        <v>8.8</v>
      </c>
      <c r="E39" s="15">
        <v>2650</v>
      </c>
      <c r="F39" s="61"/>
    </row>
    <row r="40" spans="1:6" ht="15.75" customHeight="1">
      <c r="A40" s="50"/>
      <c r="B40" s="11" t="s">
        <v>32</v>
      </c>
      <c r="C40" s="11"/>
      <c r="D40" s="15">
        <v>0.4</v>
      </c>
      <c r="E40" s="15">
        <v>200</v>
      </c>
      <c r="F40" s="61"/>
    </row>
    <row r="41" spans="1:6" ht="14.25" customHeight="1">
      <c r="A41" s="59">
        <v>3</v>
      </c>
      <c r="B41" s="59"/>
      <c r="C41" s="59"/>
      <c r="D41" s="59"/>
      <c r="E41" s="59"/>
      <c r="F41" s="59"/>
    </row>
    <row r="42" spans="1:6" ht="15.75" customHeight="1">
      <c r="A42" s="41" t="s">
        <v>0</v>
      </c>
      <c r="B42" s="43" t="s">
        <v>28</v>
      </c>
      <c r="C42" s="43" t="s">
        <v>1</v>
      </c>
      <c r="D42" s="39" t="s">
        <v>2</v>
      </c>
      <c r="E42" s="51" t="s">
        <v>29</v>
      </c>
      <c r="F42" s="39" t="s">
        <v>3</v>
      </c>
    </row>
    <row r="43" spans="1:6" ht="36" customHeight="1">
      <c r="A43" s="42"/>
      <c r="B43" s="44"/>
      <c r="C43" s="44"/>
      <c r="D43" s="40"/>
      <c r="E43" s="52"/>
      <c r="F43" s="40"/>
    </row>
    <row r="44" spans="1:6" ht="50.25" customHeight="1">
      <c r="A44" s="50">
        <v>9</v>
      </c>
      <c r="B44" s="18" t="s">
        <v>14</v>
      </c>
      <c r="C44" s="11" t="s">
        <v>10</v>
      </c>
      <c r="D44" s="32">
        <f>D45+D46</f>
        <v>7</v>
      </c>
      <c r="E44" s="15">
        <f>E45+E46</f>
        <v>2220</v>
      </c>
      <c r="F44" s="61" t="s">
        <v>37</v>
      </c>
    </row>
    <row r="45" spans="1:6" ht="24" customHeight="1">
      <c r="A45" s="50"/>
      <c r="B45" s="16" t="s">
        <v>7</v>
      </c>
      <c r="C45" s="11"/>
      <c r="D45" s="32">
        <v>2</v>
      </c>
      <c r="E45" s="15">
        <v>700</v>
      </c>
      <c r="F45" s="61"/>
    </row>
    <row r="46" spans="1:6" ht="14.25" customHeight="1">
      <c r="A46" s="50"/>
      <c r="B46" s="11" t="s">
        <v>32</v>
      </c>
      <c r="C46" s="11"/>
      <c r="D46" s="32">
        <v>5</v>
      </c>
      <c r="E46" s="15">
        <v>1520</v>
      </c>
      <c r="F46" s="61"/>
    </row>
    <row r="47" spans="1:6" ht="14.25" customHeight="1">
      <c r="A47" s="12"/>
      <c r="B47" s="48" t="s">
        <v>15</v>
      </c>
      <c r="C47" s="48"/>
      <c r="D47" s="48"/>
      <c r="E47" s="48"/>
      <c r="F47" s="48"/>
    </row>
    <row r="48" spans="1:6" ht="37.5" customHeight="1">
      <c r="A48" s="50">
        <v>10</v>
      </c>
      <c r="B48" s="18" t="s">
        <v>16</v>
      </c>
      <c r="C48" s="16" t="s">
        <v>17</v>
      </c>
      <c r="D48" s="15">
        <f>D49</f>
        <v>15</v>
      </c>
      <c r="E48" s="15">
        <f>E49</f>
        <v>30000</v>
      </c>
      <c r="F48" s="49" t="s">
        <v>41</v>
      </c>
    </row>
    <row r="49" spans="1:6" ht="14.25" customHeight="1">
      <c r="A49" s="50"/>
      <c r="B49" s="16" t="s">
        <v>45</v>
      </c>
      <c r="C49" s="16"/>
      <c r="D49" s="15">
        <f>D50+D51</f>
        <v>15</v>
      </c>
      <c r="E49" s="15">
        <v>30000</v>
      </c>
      <c r="F49" s="49"/>
    </row>
    <row r="50" spans="1:6" ht="14.25" customHeight="1">
      <c r="A50" s="50"/>
      <c r="B50" s="19" t="s">
        <v>25</v>
      </c>
      <c r="C50" s="11"/>
      <c r="D50" s="15">
        <v>13</v>
      </c>
      <c r="E50" s="15">
        <v>26000</v>
      </c>
      <c r="F50" s="49"/>
    </row>
    <row r="51" spans="1:6" ht="14.25" customHeight="1">
      <c r="A51" s="50"/>
      <c r="B51" s="16" t="s">
        <v>24</v>
      </c>
      <c r="C51" s="11"/>
      <c r="D51" s="15">
        <v>2</v>
      </c>
      <c r="E51" s="15">
        <v>4000</v>
      </c>
      <c r="F51" s="49"/>
    </row>
    <row r="52" spans="1:6" ht="101.25" customHeight="1">
      <c r="A52" s="50">
        <v>11</v>
      </c>
      <c r="B52" s="18" t="s">
        <v>46</v>
      </c>
      <c r="C52" s="16" t="s">
        <v>17</v>
      </c>
      <c r="D52" s="15">
        <f>D53+D54+D55</f>
        <v>4</v>
      </c>
      <c r="E52" s="15">
        <f>E53+E54+E55</f>
        <v>2400</v>
      </c>
      <c r="F52" s="49" t="s">
        <v>42</v>
      </c>
    </row>
    <row r="53" spans="1:6" ht="14.25" customHeight="1">
      <c r="A53" s="50"/>
      <c r="B53" s="11" t="s">
        <v>6</v>
      </c>
      <c r="C53" s="11"/>
      <c r="D53" s="15">
        <v>1</v>
      </c>
      <c r="E53" s="15">
        <v>600</v>
      </c>
      <c r="F53" s="49"/>
    </row>
    <row r="54" spans="1:6" ht="14.25" customHeight="1">
      <c r="A54" s="50"/>
      <c r="B54" s="11" t="s">
        <v>32</v>
      </c>
      <c r="C54" s="11"/>
      <c r="D54" s="15">
        <v>1</v>
      </c>
      <c r="E54" s="15">
        <v>600</v>
      </c>
      <c r="F54" s="49"/>
    </row>
    <row r="55" spans="1:6" ht="14.25" customHeight="1">
      <c r="A55" s="50"/>
      <c r="B55" s="11" t="s">
        <v>9</v>
      </c>
      <c r="C55" s="11"/>
      <c r="D55" s="15">
        <v>2</v>
      </c>
      <c r="E55" s="15">
        <v>1200</v>
      </c>
      <c r="F55" s="49"/>
    </row>
    <row r="56" spans="1:6" ht="14.25" customHeight="1">
      <c r="A56" s="34"/>
      <c r="B56" s="60" t="s">
        <v>44</v>
      </c>
      <c r="C56" s="60"/>
      <c r="D56" s="60"/>
      <c r="E56" s="60"/>
      <c r="F56" s="60"/>
    </row>
    <row r="57" spans="1:6" ht="76.5" customHeight="1">
      <c r="A57" s="53">
        <v>12</v>
      </c>
      <c r="B57" s="18" t="s">
        <v>35</v>
      </c>
      <c r="C57" s="11" t="s">
        <v>13</v>
      </c>
      <c r="D57" s="15">
        <f>D58+D59</f>
        <v>25</v>
      </c>
      <c r="E57" s="15">
        <f>E58+E59</f>
        <v>2500</v>
      </c>
      <c r="F57" s="56" t="s">
        <v>26</v>
      </c>
    </row>
    <row r="58" spans="1:6" ht="14.25" customHeight="1">
      <c r="A58" s="54"/>
      <c r="B58" s="11" t="s">
        <v>6</v>
      </c>
      <c r="C58" s="11"/>
      <c r="D58" s="15">
        <v>5</v>
      </c>
      <c r="E58" s="15">
        <v>500</v>
      </c>
      <c r="F58" s="57"/>
    </row>
    <row r="59" spans="1:6" ht="14.25" customHeight="1">
      <c r="A59" s="55"/>
      <c r="B59" s="16" t="s">
        <v>32</v>
      </c>
      <c r="C59" s="16"/>
      <c r="D59" s="15">
        <v>20</v>
      </c>
      <c r="E59" s="15">
        <v>2000</v>
      </c>
      <c r="F59" s="58"/>
    </row>
    <row r="60" spans="1:6" ht="12.75">
      <c r="A60" s="59">
        <v>4</v>
      </c>
      <c r="B60" s="59"/>
      <c r="C60" s="59"/>
      <c r="D60" s="59"/>
      <c r="E60" s="59"/>
      <c r="F60" s="59"/>
    </row>
    <row r="61" spans="1:6" ht="15.75" customHeight="1">
      <c r="A61" s="41" t="s">
        <v>0</v>
      </c>
      <c r="B61" s="43" t="s">
        <v>28</v>
      </c>
      <c r="C61" s="43" t="s">
        <v>1</v>
      </c>
      <c r="D61" s="39" t="s">
        <v>2</v>
      </c>
      <c r="E61" s="51" t="s">
        <v>29</v>
      </c>
      <c r="F61" s="39" t="s">
        <v>3</v>
      </c>
    </row>
    <row r="62" spans="1:6" ht="36" customHeight="1">
      <c r="A62" s="42"/>
      <c r="B62" s="44"/>
      <c r="C62" s="44"/>
      <c r="D62" s="40"/>
      <c r="E62" s="52"/>
      <c r="F62" s="40"/>
    </row>
    <row r="63" spans="1:6" ht="39.75" customHeight="1">
      <c r="A63" s="50">
        <v>13</v>
      </c>
      <c r="B63" s="18" t="s">
        <v>18</v>
      </c>
      <c r="C63" s="11" t="s">
        <v>10</v>
      </c>
      <c r="D63" s="32">
        <f>D64</f>
        <v>26</v>
      </c>
      <c r="E63" s="15">
        <f>E64</f>
        <v>650</v>
      </c>
      <c r="F63" s="49" t="s">
        <v>43</v>
      </c>
    </row>
    <row r="64" spans="1:6" ht="15.75" customHeight="1">
      <c r="A64" s="50"/>
      <c r="B64" s="11" t="s">
        <v>6</v>
      </c>
      <c r="C64" s="11"/>
      <c r="D64" s="32">
        <f>78/3</f>
        <v>26</v>
      </c>
      <c r="E64" s="15">
        <v>650</v>
      </c>
      <c r="F64" s="49"/>
    </row>
    <row r="65" spans="1:6" ht="12.75">
      <c r="A65" s="11"/>
      <c r="B65" s="48" t="s">
        <v>19</v>
      </c>
      <c r="C65" s="48"/>
      <c r="D65" s="48"/>
      <c r="E65" s="48"/>
      <c r="F65" s="48"/>
    </row>
    <row r="66" spans="1:6" ht="25.5" customHeight="1">
      <c r="A66" s="50">
        <v>14</v>
      </c>
      <c r="B66" s="20" t="s">
        <v>51</v>
      </c>
      <c r="C66" s="21"/>
      <c r="D66" s="22"/>
      <c r="E66" s="22">
        <f>E67+E70</f>
        <v>2980</v>
      </c>
      <c r="F66" s="49" t="s">
        <v>20</v>
      </c>
    </row>
    <row r="67" spans="1:7" ht="15.75" customHeight="1">
      <c r="A67" s="50"/>
      <c r="B67" s="23" t="s">
        <v>52</v>
      </c>
      <c r="C67" s="21" t="s">
        <v>10</v>
      </c>
      <c r="D67" s="33">
        <v>122</v>
      </c>
      <c r="E67" s="22">
        <f>E68+E69</f>
        <v>2577</v>
      </c>
      <c r="F67" s="49"/>
      <c r="G67" s="31"/>
    </row>
    <row r="68" spans="1:6" ht="12.75">
      <c r="A68" s="50"/>
      <c r="B68" s="16" t="s">
        <v>7</v>
      </c>
      <c r="C68" s="21"/>
      <c r="D68" s="22"/>
      <c r="E68" s="22">
        <v>617</v>
      </c>
      <c r="F68" s="49"/>
    </row>
    <row r="69" spans="1:6" ht="15.75" customHeight="1">
      <c r="A69" s="50"/>
      <c r="B69" s="11" t="s">
        <v>32</v>
      </c>
      <c r="C69" s="21"/>
      <c r="D69" s="22"/>
      <c r="E69" s="22">
        <v>1960</v>
      </c>
      <c r="F69" s="49"/>
    </row>
    <row r="70" spans="1:6" ht="39.75" customHeight="1">
      <c r="A70" s="50"/>
      <c r="B70" s="18" t="s">
        <v>53</v>
      </c>
      <c r="C70" s="21" t="s">
        <v>13</v>
      </c>
      <c r="D70" s="22">
        <v>15.2</v>
      </c>
      <c r="E70" s="22">
        <f>E71+E72+E73</f>
        <v>403</v>
      </c>
      <c r="F70" s="49" t="s">
        <v>20</v>
      </c>
    </row>
    <row r="71" spans="1:6" ht="26.25" customHeight="1">
      <c r="A71" s="50"/>
      <c r="B71" s="16" t="s">
        <v>7</v>
      </c>
      <c r="C71" s="11"/>
      <c r="D71" s="15"/>
      <c r="E71" s="24">
        <v>83</v>
      </c>
      <c r="F71" s="49"/>
    </row>
    <row r="72" spans="1:6" ht="15.75" customHeight="1">
      <c r="A72" s="50"/>
      <c r="B72" s="11" t="s">
        <v>32</v>
      </c>
      <c r="C72" s="11"/>
      <c r="D72" s="15"/>
      <c r="E72" s="24">
        <v>200</v>
      </c>
      <c r="F72" s="49"/>
    </row>
    <row r="73" spans="1:6" ht="15.75" customHeight="1">
      <c r="A73" s="50"/>
      <c r="B73" s="11" t="s">
        <v>9</v>
      </c>
      <c r="C73" s="11"/>
      <c r="D73" s="15"/>
      <c r="E73" s="15">
        <v>120</v>
      </c>
      <c r="F73" s="49"/>
    </row>
    <row r="74" spans="1:7" ht="15.75" customHeight="1">
      <c r="A74" s="48" t="s">
        <v>21</v>
      </c>
      <c r="B74" s="48"/>
      <c r="C74" s="48" t="s">
        <v>22</v>
      </c>
      <c r="D74" s="48"/>
      <c r="E74" s="25">
        <f>E7+E12+E14+E17+E24+E29+E33+E38+E44+E48+E57+E52+E63+E66</f>
        <v>247841</v>
      </c>
      <c r="F74" s="25"/>
      <c r="G74" s="9"/>
    </row>
    <row r="75" spans="1:7" ht="15.75" customHeight="1">
      <c r="A75" s="26"/>
      <c r="B75" s="26" t="s">
        <v>6</v>
      </c>
      <c r="C75" s="48" t="s">
        <v>22</v>
      </c>
      <c r="D75" s="48"/>
      <c r="E75" s="25">
        <f>E8+E18+E25+E30+E34+E39+E58+E53+E64</f>
        <v>79055</v>
      </c>
      <c r="F75" s="25"/>
      <c r="G75" s="9"/>
    </row>
    <row r="76" spans="1:9" ht="25.5">
      <c r="A76" s="26"/>
      <c r="B76" s="18" t="s">
        <v>7</v>
      </c>
      <c r="C76" s="48" t="s">
        <v>22</v>
      </c>
      <c r="D76" s="48"/>
      <c r="E76" s="37">
        <f>E9+E19+E26+E35+E45+E68+E71</f>
        <v>2500</v>
      </c>
      <c r="F76" s="25"/>
      <c r="G76" s="9"/>
      <c r="I76" s="2"/>
    </row>
    <row r="77" spans="1:7" ht="15.75" customHeight="1">
      <c r="A77" s="26"/>
      <c r="B77" s="23" t="s">
        <v>32</v>
      </c>
      <c r="C77" s="48" t="s">
        <v>22</v>
      </c>
      <c r="D77" s="48"/>
      <c r="E77" s="25">
        <f>E10+E13+E20+E27+E31+E36+E40+E46+E59+E54+E69+E72</f>
        <v>76958</v>
      </c>
      <c r="F77" s="25"/>
      <c r="G77" s="9"/>
    </row>
    <row r="78" spans="1:7" ht="15.75" customHeight="1">
      <c r="A78" s="26"/>
      <c r="B78" s="26" t="s">
        <v>9</v>
      </c>
      <c r="C78" s="48" t="s">
        <v>22</v>
      </c>
      <c r="D78" s="48"/>
      <c r="E78" s="25">
        <f>E11+E15+E28+E32+E37+E55+E73+E50+E51</f>
        <v>89328</v>
      </c>
      <c r="F78" s="25"/>
      <c r="G78" s="9"/>
    </row>
    <row r="79" spans="1:6" ht="145.5" customHeight="1">
      <c r="A79" s="38"/>
      <c r="B79" s="38"/>
      <c r="C79" s="38"/>
      <c r="D79" s="38"/>
      <c r="E79" s="38"/>
      <c r="F79" s="38"/>
    </row>
    <row r="84" ht="12">
      <c r="B84" s="30"/>
    </row>
  </sheetData>
  <sheetProtection selectLockedCells="1" selectUnlockedCells="1"/>
  <mergeCells count="70">
    <mergeCell ref="F66:F69"/>
    <mergeCell ref="F70:F73"/>
    <mergeCell ref="A61:A62"/>
    <mergeCell ref="A79:F79"/>
    <mergeCell ref="E4:E5"/>
    <mergeCell ref="E22:E23"/>
    <mergeCell ref="E42:E43"/>
    <mergeCell ref="E61:E62"/>
    <mergeCell ref="D42:D43"/>
    <mergeCell ref="A74:B74"/>
    <mergeCell ref="A57:A59"/>
    <mergeCell ref="F57:F59"/>
    <mergeCell ref="A60:F60"/>
    <mergeCell ref="C77:D77"/>
    <mergeCell ref="C78:D78"/>
    <mergeCell ref="F61:F62"/>
    <mergeCell ref="A63:A64"/>
    <mergeCell ref="F63:F64"/>
    <mergeCell ref="B65:F65"/>
    <mergeCell ref="A66:A73"/>
    <mergeCell ref="C74:D74"/>
    <mergeCell ref="C75:D75"/>
    <mergeCell ref="C76:D76"/>
    <mergeCell ref="F44:F46"/>
    <mergeCell ref="B47:F47"/>
    <mergeCell ref="A48:A51"/>
    <mergeCell ref="F48:F51"/>
    <mergeCell ref="B61:B62"/>
    <mergeCell ref="C61:C62"/>
    <mergeCell ref="D61:D62"/>
    <mergeCell ref="A44:A46"/>
    <mergeCell ref="A52:A55"/>
    <mergeCell ref="B56:F56"/>
    <mergeCell ref="A29:A32"/>
    <mergeCell ref="F29:F32"/>
    <mergeCell ref="F52:F55"/>
    <mergeCell ref="A38:A40"/>
    <mergeCell ref="F38:F40"/>
    <mergeCell ref="A41:F41"/>
    <mergeCell ref="A42:A43"/>
    <mergeCell ref="B42:B43"/>
    <mergeCell ref="C42:C43"/>
    <mergeCell ref="F42:F43"/>
    <mergeCell ref="A22:A23"/>
    <mergeCell ref="B22:B23"/>
    <mergeCell ref="C22:C23"/>
    <mergeCell ref="D22:D23"/>
    <mergeCell ref="F22:F23"/>
    <mergeCell ref="A24:A28"/>
    <mergeCell ref="F24:F28"/>
    <mergeCell ref="A7:A11"/>
    <mergeCell ref="F7:F11"/>
    <mergeCell ref="A12:A13"/>
    <mergeCell ref="F12:F13"/>
    <mergeCell ref="A33:A37"/>
    <mergeCell ref="F33:F37"/>
    <mergeCell ref="B16:F16"/>
    <mergeCell ref="A17:A20"/>
    <mergeCell ref="F17:F20"/>
    <mergeCell ref="A21:F21"/>
    <mergeCell ref="A14:A15"/>
    <mergeCell ref="F14:F15"/>
    <mergeCell ref="A1:F1"/>
    <mergeCell ref="A2:F2"/>
    <mergeCell ref="A4:A5"/>
    <mergeCell ref="B4:B5"/>
    <mergeCell ref="C4:C5"/>
    <mergeCell ref="D4:D5"/>
    <mergeCell ref="F4:F5"/>
    <mergeCell ref="B6:F6"/>
  </mergeCells>
  <printOptions horizontalCentered="1"/>
  <pageMargins left="0.3937007874015748" right="0.3937007874015748" top="0.7874015748031497" bottom="0.3937007874015748" header="0.5118110236220472" footer="0.5118110236220472"/>
  <pageSetup fitToHeight="0" horizontalDpi="300" verticalDpi="300" orientation="landscape" paperSize="9" scale="99" r:id="rId1"/>
  <rowBreaks count="3" manualBreakCount="3">
    <brk id="20" max="8" man="1"/>
    <brk id="40" max="8" man="1"/>
    <brk id="59" max="8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Tetyana_T</cp:lastModifiedBy>
  <cp:lastPrinted>2021-02-18T12:10:42Z</cp:lastPrinted>
  <dcterms:created xsi:type="dcterms:W3CDTF">2020-11-23T06:31:54Z</dcterms:created>
  <dcterms:modified xsi:type="dcterms:W3CDTF">2021-02-18T13:23:22Z</dcterms:modified>
  <cp:category/>
  <cp:version/>
  <cp:contentType/>
  <cp:contentStatus/>
</cp:coreProperties>
</file>