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170" windowWidth="10380" windowHeight="5720" tabRatio="819" activeTab="0"/>
  </bookViews>
  <sheets>
    <sheet name="додаток 6" sheetId="1" r:id="rId1"/>
  </sheets>
  <definedNames>
    <definedName name="_xlnm.Print_Titles" localSheetId="0">'додаток 6'!$9:$9</definedName>
    <definedName name="_xlnm.Print_Area" localSheetId="0">'додаток 6'!$A$1:$J$83</definedName>
  </definedNames>
  <calcPr fullCalcOnLoad="1" refMode="R1C1"/>
</workbook>
</file>

<file path=xl/sharedStrings.xml><?xml version="1.0" encoding="utf-8"?>
<sst xmlns="http://schemas.openxmlformats.org/spreadsheetml/2006/main" count="224" uniqueCount="161">
  <si>
    <t>до рішення Рівненської  обласної ради</t>
  </si>
  <si>
    <t>Перший заступник голови обласної ради</t>
  </si>
  <si>
    <t>0490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</si>
  <si>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</si>
  <si>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</si>
  <si>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</si>
  <si>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0700000</t>
  </si>
  <si>
    <t>Управління охорони здоров’я  Рівненської обласної державної адміністрації</t>
  </si>
  <si>
    <t>0710000</t>
  </si>
  <si>
    <t>Код Функціональної класифікації видатків та кредитування бюджету</t>
  </si>
  <si>
    <t>УСЬОГО</t>
  </si>
  <si>
    <t>0180</t>
  </si>
  <si>
    <t>Усього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</si>
  <si>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</si>
  <si>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</si>
  <si>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</si>
  <si>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</si>
  <si>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</si>
  <si>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</si>
  <si>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</si>
  <si>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</si>
  <si>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</si>
  <si>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</si>
  <si>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Сергій СВИСТАЛЮК</t>
  </si>
  <si>
    <t>0800000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</si>
  <si>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</si>
  <si>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0810000</t>
  </si>
  <si>
    <t>0443</t>
  </si>
  <si>
    <t>1517321</t>
  </si>
  <si>
    <t xml:space="preserve">Реконструкція будівлі Горбаківського НВК по вул. Шкільній, 8 в с. Горбаків Гощанського району Рівненської області </t>
  </si>
  <si>
    <t>1517322</t>
  </si>
  <si>
    <t>7322</t>
  </si>
  <si>
    <t>Будівництво медичних установ та закладів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</si>
  <si>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</si>
  <si>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</si>
  <si>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</si>
  <si>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</si>
  <si>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</si>
  <si>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0717367</t>
  </si>
  <si>
    <t>з бюджету Острожецької сільської територіальної громади за рахунок субвенції з місцевого бюджету за рахунок залишку коштів освітньої субвенції, що утворився на початок бюджетного року</t>
  </si>
  <si>
    <t>Співфінансування проекту "Будівництво НВК по вул. Шкільна, 11 в с. Борбин Млинівського району"</t>
  </si>
  <si>
    <t>Виконання інвестиційних проектів за рахунок субвенцій з інших бюджетів</t>
  </si>
  <si>
    <t>з бюджету Березнівської міської територіальої громади Рівненського району</t>
  </si>
  <si>
    <t>Реалізація проектів з реконструкції, капітального ремонту приймальних відділень в опорних закладах охорони здоров’я у гоcпітальних округах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</si>
  <si>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</si>
  <si>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</si>
  <si>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1517369</t>
  </si>
  <si>
    <t>7369</t>
  </si>
  <si>
    <t>1517463</t>
  </si>
  <si>
    <t>7463</t>
  </si>
  <si>
    <t>0200000</t>
  </si>
  <si>
    <t>Рівненська обласна державна адміністрація</t>
  </si>
  <si>
    <t>0210000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</si>
  <si>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</si>
  <si>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</si>
  <si>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</si>
  <si>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0600000</t>
  </si>
  <si>
    <t>Управління  освіти і науки Рівненської обласної державної адміністрації</t>
  </si>
  <si>
    <t>0610000</t>
  </si>
  <si>
    <t>0990</t>
  </si>
  <si>
    <t>0817323</t>
  </si>
  <si>
    <t>Будівництво  установ та закладів соціальної сфери</t>
  </si>
  <si>
    <t>Зміни до розподілу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та іншими капітальними видатками  у 2021 році</t>
  </si>
  <si>
    <t>"Про внесення змін до обласного бюджету Рівненської області на 2021 рік"</t>
  </si>
  <si>
    <t>з бюджету Клесівської селищної територіальної громади Сарненського району</t>
  </si>
  <si>
    <t>Реконструкція ДНЗ № 3 «Веселка» по                        вул. Свободи, 21 в смт Клесів Сарненського району Рівненської області</t>
  </si>
  <si>
    <t>з бюджету Дубенської міської територіальної громади Дубенського району</t>
  </si>
  <si>
    <t>за рахунок інших субвенцій з місцевих бюджетів</t>
  </si>
  <si>
    <t>0813133</t>
  </si>
  <si>
    <t>1040</t>
  </si>
  <si>
    <t>Інші заходи та заклади молодіжної політики</t>
  </si>
  <si>
    <t>0611142</t>
  </si>
  <si>
    <t>1142</t>
  </si>
  <si>
    <t>Інші програми та заходи у сфері освіти</t>
  </si>
  <si>
    <t>Автоматична пожежна сигналізація та блискавкозахист будівлі пластової оселі "Волошки" по вул.Зелена,29-А в с.Волошки Рівненського району Рівненської області, в тому числі проєктно-кошторисна документація</t>
  </si>
  <si>
    <t>0712152</t>
  </si>
  <si>
    <t>0763</t>
  </si>
  <si>
    <t>Інші програми та заходи у сфері охорони здоров’я</t>
  </si>
  <si>
    <t>2021-2022</t>
  </si>
  <si>
    <t xml:space="preserve">Департамент цивільного захисту та охорони здоров’я населення Рівненської обласної державної адміністрації </t>
  </si>
  <si>
    <t>Співфінансування на будівництво за проектом "Будівництво дитячого садочку на 60 місць в с.Орлівка по вул. Вербова, 15 Березнівського району Рівненської області (коригування проекту)"</t>
  </si>
  <si>
    <t>Реконструкція будівель Рівненської обласної клінічної лікарні (головний корпус, адміністративний корпус, хірургічний корпус, кардіологічний корпус, поліклініка, стерилізаційне відділення, патанатомія (морг), патанатомія (лабораторія), харчоблок, киснева станція) за адресою:  вул. Київська, 78-г, м. Рівне (в т.ч. виготовлення проектної документації)</t>
  </si>
  <si>
    <t>Реконструкція головного корпусу Рівненської обласної клінічної лікарні за адресою: вул. Київська, 78-г, м. Рівне (в т.ч. виготовлення проектної документації)</t>
  </si>
  <si>
    <t>Реконструкція кардіологічного корпусу Рівненської обласної клінічної лікарні за адресою: вул. Київська, 78-г, м. Рівне (в т.ч. виготовлення проектної документації)</t>
  </si>
  <si>
    <t xml:space="preserve">Реконструкція будівель Рівненської обласної дитячої лікарні (корпус лікарні "А-6", діагностика "В-3", поліклініка літ. "Б-3") за адресою: вул. Київська, 60, м. Рівне  (в т.ч. виготовлення проектної документації) </t>
  </si>
  <si>
    <t xml:space="preserve">Реконструкція корпусу лікарні "А-6" Рівненської обласної дитячої лікарні за адресою: вул. Київська, 60, м. Рівне (в т.ч. виготовлення проектної документації) </t>
  </si>
  <si>
    <t>2018 - 2021</t>
  </si>
  <si>
    <t>Співфінансування проекту (в тому числі коригування проектно-кошторисної документації) "Будівництво НВК по вул. Шкільна, 11 в с. Борбин Млинівського району"</t>
  </si>
  <si>
    <t>2019 - 2021</t>
  </si>
  <si>
    <t>Капітальний ремонт приміщення корпусу № 3 закладу дошкільної освіти "Малятко" по вул. Гоголя, 11 Мізоцької селищної ради Рівненської області (Коригування)</t>
  </si>
  <si>
    <t>2020 - 2021</t>
  </si>
  <si>
    <t>з  бюджету Мізоцької селищної територіальної громади Рівненського району</t>
  </si>
  <si>
    <t>з бюджету Городоцької селищної територіальної громади Рівненського району</t>
  </si>
  <si>
    <t>Співфінансування об'єкту "Капітальний ремонт дорожнього покриття автодороги О181515 Ставки - Обарів на ділянці км 0+530 - км 2+483 Рівненського району Рівненської області"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</si>
  <si>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</si>
  <si>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t>Реконструкція головного корпусу Рівненської обласної клінічної лікарні за адресою: вул. Київська, 78-г, м. Рівне  (в т.ч. виготовлення проектної документації)</t>
  </si>
  <si>
    <t>Реконструкція головного корпусу та поліклініки Рівненської обласної клінічної лікарні за адресою: вул. Київська, 78-г,  м. Рівне (в т.ч. виготовлення проектної документації)</t>
  </si>
  <si>
    <t>Реконструкція дитячого терапевтичного корпусу під дитячий терапевтичний корпус з приймальним відділенням КНП "Сарненська центральна районна лікарня" Сарненської районної ради за адресою: вул. Ярослава Мудрого, 3, м. Сарни, Рівненської області</t>
  </si>
  <si>
    <t>2020-2021</t>
  </si>
  <si>
    <t>Виготовлення проєктно-кошторисної документації на капітальний ремонт покрівлі будівлі житлового корпусу №2 КЗ "Урвенський психоневрологічний інтернат" Рівненської  обласної ради по вул.Замкова, 53а, в с.Урвенна Рівненського району Рівненської області</t>
  </si>
  <si>
    <t xml:space="preserve">Виготовлення проєктно-кошторисної документації на капітальний ремонт системи теплопостачання (влаштування теплового насоса) КЗ "Рівненський центр  надання соціальних послуг" Рівненської обласної ради за адресою: м.Рівне, вул.Ж.Кюрі, 21 </t>
  </si>
  <si>
    <t>2017-2022</t>
  </si>
  <si>
    <t>Додаток  5</t>
  </si>
  <si>
    <t>за рахунок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</si>
  <si>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1000000</t>
  </si>
  <si>
    <t>Управління культури і туризму Рівненської  обласної державної адміністрації</t>
  </si>
  <si>
    <t>1010000</t>
  </si>
  <si>
    <t>1017324</t>
  </si>
  <si>
    <t>7324</t>
  </si>
  <si>
    <r>
      <t>Будівництво</t>
    </r>
    <r>
      <rPr>
        <sz val="12"/>
        <rFont val="Times New Roman"/>
        <family val="1"/>
      </rPr>
      <t xml:space="preserve"> установ та закладів культури</t>
    </r>
  </si>
  <si>
    <t>Капітальний ремонт мощення території КЗ «Рівненський обласний академічний український музично-драматичний театр» РОР на Театральна площа,1 в м.Рівне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</si>
  <si>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</si>
  <si>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</si>
  <si>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</si>
  <si>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Придбанні портативного ультразвукового апарату для Комунального підприємства "Рівненський обласний шкірно-венерологічний диспансер" Рівненської обласної ради. Місцезнаходження: 33028, Рівненська обл. м.Рівне, вул. Пересопницька, буд.7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</si>
  <si>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</si>
  <si>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</si>
  <si>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</si>
  <si>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</si>
  <si>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Виготовлення проєктно-кошторисної документації "Капітальний ремонт будівлі КЗ "Рівненська обласна бібліотека для дітей" Рівненської обласної ради на Проспекті Миру,16 в м.Рівне (підсилення конструкцій)"</t>
  </si>
  <si>
    <t>1515048</t>
  </si>
  <si>
    <t>5048</t>
  </si>
  <si>
    <t>0810</t>
  </si>
  <si>
    <t>Розвиток спортивної інфраструктури</t>
  </si>
  <si>
    <t>Будівництво універсального спортивного залу спортивного комплексу комунального закладу “Обласна спеціалізована дитячо-юнацька школа олімпійського резерву” Рівненської обласної ради на території Шпанівської сільської ради 
(в районі вул. Макарова  м. Рівне)</t>
  </si>
  <si>
    <t>2018-2022</t>
  </si>
  <si>
    <t>1517363</t>
  </si>
  <si>
    <t>Будівництво дошкільного навчального закладу ясла-садок. Місцезнаходження: 33016, Рівненська обл., м. Рівне, вул. Євгена Коновальця, буд. 16</t>
  </si>
  <si>
    <t>2019-2022</t>
  </si>
  <si>
    <t xml:space="preserve">Співфінансування об’єкта «Будівництво дошкільного навчального закладу ясла-садок за адресою вул. Коновальця, 16 у м.Рівному» </t>
  </si>
  <si>
    <t>2019-2021</t>
  </si>
  <si>
    <t>з бюджету Демидівської територіальної громади Дубенського району</t>
  </si>
  <si>
    <t>Реконструкція очисних споруд смт. Демидівка по вул. П.Орлика,2а, Демидівського району Рівненської області</t>
  </si>
  <si>
    <t>з бюджету Рокитнівської селищної територіальої громади Сарненського району за рахунок субвенції з місцевого бюджету за рахунок залишку коштів освітньої субвенції, що утворився на початок бюджетного періоду</t>
  </si>
  <si>
    <t>Реконструкція Рокитнівського НВК «Школа І-ІІІ ступенів-ліцей» по вул. Жовтнева в с. Рокитне, Рокитнівського району Рівненської області. Будівництво навчального корпусу та їдальні (І, ІІ черги). Коригування.</t>
  </si>
  <si>
    <t>2021-2023</t>
  </si>
  <si>
    <t xml:space="preserve">"Реконструкція Рокитнівської НВК "Школа І-ІІІ ступенів-ліцей" по вул. Жовтнева в с. Рокитне, Рокитнівського району Рівненської області. Будівництво навчального корпусу та їдальні (І,ІІ черги)." Коригування </t>
  </si>
  <si>
    <t>1517367</t>
  </si>
  <si>
    <t>Нерозподілений резерв</t>
  </si>
  <si>
    <t>Нове будівництво лікарської амбулаторії загальної практики сімейної медицини в с. Чудель Сарненського району Рівненської області</t>
  </si>
  <si>
    <t>Нове будівництво лікарської амбулаторії загальної практики сімейної медицини по вул. Нова в с. Полиці  Володимирецького району Рівненської області</t>
  </si>
  <si>
    <t>Нове будівництво лікарської амбулаторії загальної практики сімейної медицини в с. Колки Дубровицького району Рівненської області</t>
  </si>
  <si>
    <t xml:space="preserve">Нове будівництво лікарської амбулаторії загальної практики сімейної медицини в с. Селець Дубровицького району </t>
  </si>
  <si>
    <t xml:space="preserve">Нове будівництво лікарської амбулаторії загальної практики сімейної медицини в с. Берестя Дубровицького району </t>
  </si>
  <si>
    <t>0617321</t>
  </si>
  <si>
    <t>7321</t>
  </si>
  <si>
    <r>
      <t xml:space="preserve">Будівництво освітніх установ та закладів </t>
    </r>
    <r>
      <rPr>
        <i/>
        <sz val="12"/>
        <rFont val="Times New Roman"/>
        <family val="1"/>
      </rPr>
      <t>( з бюджету Сарненської міської  територіальної громади  Сарненського району)</t>
    </r>
  </si>
  <si>
    <t>Капітальний ремонт лабораторії на створення навчально-практичного центру діагностики та технічного обслуговування автомобілів ВПУ 22 м.Сарни по вул.Технічній,4 (літера П-2) в м .Сарни Рівненської області</t>
  </si>
  <si>
    <t>Капітальний ремонт лабораторії на створення навчально-практичного центру діагностики та технічного обслуговування автомобілів Вищого професійного училища № 22 м.Сарни по вул.Технічній,4 (літера П-2) в м .Сарни Рівненської області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</si>
  <si>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</si>
  <si>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</si>
  <si>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</si>
  <si>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</si>
  <si>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</si>
  <si>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</si>
  <si>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 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</si>
  <si>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</si>
  <si>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Капітальний ремонт вул. М'ятинська в  м. Дубно (коригування)</t>
  </si>
  <si>
    <t>Капітальний ремонт вул. Космонавтів в  м. Дубно від вул. Кременецька до  пров. Страклівський (коригування)</t>
  </si>
  <si>
    <t>Капітальний ремонт вул. Гірницька в  м. Дубно</t>
  </si>
  <si>
    <t>від 02 червня 2021 року № 165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</si>
</sst>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"/>
  </numFmts>
  <fonts count="6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sz val="13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10" fillId="0" borderId="0">
      <alignment vertical="top"/>
      <protection/>
    </xf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14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Border="1" applyAlignment="1">
      <alignment horizontal="left" vertical="top" wrapText="1"/>
    </xf>
    <xf numFmtId="0" fontId="17" fillId="34" borderId="10" xfId="0" applyNumberFormat="1" applyFont="1" applyFill="1" applyBorder="1" applyAlignment="1" applyProtection="1">
      <alignment horizontal="left" vertical="center" wrapText="1"/>
      <protection/>
    </xf>
    <xf numFmtId="0" fontId="17" fillId="34" borderId="10" xfId="0" applyFont="1" applyFill="1" applyBorder="1" applyAlignment="1">
      <alignment vertical="center" wrapText="1"/>
    </xf>
    <xf numFmtId="4" fontId="17" fillId="34" borderId="10" xfId="0" applyNumberFormat="1" applyFont="1" applyFill="1" applyBorder="1" applyAlignment="1">
      <alignment vertical="center" wrapText="1"/>
    </xf>
    <xf numFmtId="188" fontId="17" fillId="0" borderId="10" xfId="0" applyNumberFormat="1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vertical="top"/>
      <protection/>
    </xf>
    <xf numFmtId="0" fontId="17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199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vertical="center"/>
    </xf>
    <xf numFmtId="199" fontId="2" fillId="0" borderId="10" xfId="53" applyNumberFormat="1" applyFont="1" applyBorder="1" applyAlignment="1">
      <alignment vertical="top" wrapText="1"/>
      <protection/>
    </xf>
    <xf numFmtId="0" fontId="1" fillId="0" borderId="10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99" fontId="63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199" fontId="17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188" fontId="17" fillId="0" borderId="10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199" fontId="17" fillId="0" borderId="10" xfId="0" applyNumberFormat="1" applyFont="1" applyFill="1" applyBorder="1" applyAlignment="1" applyProtection="1">
      <alignment horizontal="right" vertical="center" wrapText="1"/>
      <protection/>
    </xf>
    <xf numFmtId="199" fontId="17" fillId="34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18" fillId="34" borderId="10" xfId="0" applyNumberFormat="1" applyFont="1" applyFill="1" applyBorder="1" applyAlignment="1" applyProtection="1">
      <alignment horizontal="center" vertical="center" wrapText="1"/>
      <protection/>
    </xf>
    <xf numFmtId="199" fontId="18" fillId="34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3" fontId="17" fillId="34" borderId="10" xfId="0" applyNumberFormat="1" applyFont="1" applyFill="1" applyBorder="1" applyAlignment="1" applyProtection="1">
      <alignment horizontal="right" vertical="center" wrapText="1"/>
      <protection/>
    </xf>
    <xf numFmtId="4" fontId="17" fillId="34" borderId="10" xfId="0" applyNumberFormat="1" applyFont="1" applyFill="1" applyBorder="1" applyAlignment="1" applyProtection="1">
      <alignment horizontal="right" vertical="center" wrapText="1"/>
      <protection/>
    </xf>
    <xf numFmtId="3" fontId="18" fillId="34" borderId="10" xfId="0" applyNumberFormat="1" applyFont="1" applyFill="1" applyBorder="1" applyAlignment="1" applyProtection="1">
      <alignment horizontal="right" vertical="center" wrapText="1"/>
      <protection/>
    </xf>
    <xf numFmtId="199" fontId="18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3" fontId="18" fillId="34" borderId="10" xfId="0" applyNumberFormat="1" applyFont="1" applyFill="1" applyBorder="1" applyAlignment="1" applyProtection="1">
      <alignment horizontal="center" vertical="center" wrapText="1"/>
      <protection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199" fontId="2" fillId="0" borderId="1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188" fontId="2" fillId="0" borderId="10" xfId="0" applyNumberFormat="1" applyFont="1" applyBorder="1" applyAlignment="1">
      <alignment horizontal="right" vertical="center" wrapText="1"/>
    </xf>
    <xf numFmtId="199" fontId="2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top" wrapText="1"/>
    </xf>
    <xf numFmtId="0" fontId="1" fillId="33" borderId="10" xfId="59" applyFont="1" applyFill="1" applyBorder="1" applyAlignment="1">
      <alignment horizontal="center" vertical="top" wrapText="1"/>
      <protection/>
    </xf>
    <xf numFmtId="0" fontId="1" fillId="33" borderId="10" xfId="59" applyFont="1" applyFill="1" applyBorder="1" applyAlignment="1">
      <alignment horizontal="right" vertical="top" wrapText="1"/>
      <protection/>
    </xf>
    <xf numFmtId="0" fontId="1" fillId="33" borderId="10" xfId="59" applyFont="1" applyFill="1" applyBorder="1" applyAlignment="1">
      <alignment vertical="top" wrapText="1"/>
      <protection/>
    </xf>
    <xf numFmtId="2" fontId="2" fillId="33" borderId="10" xfId="59" applyNumberFormat="1" applyFont="1" applyFill="1" applyBorder="1" applyAlignment="1">
      <alignment vertical="center" wrapText="1"/>
      <protection/>
    </xf>
    <xf numFmtId="4" fontId="1" fillId="33" borderId="10" xfId="59" applyNumberFormat="1" applyFont="1" applyFill="1" applyBorder="1" applyAlignment="1">
      <alignment horizontal="right" vertical="center"/>
      <protection/>
    </xf>
    <xf numFmtId="3" fontId="1" fillId="33" borderId="10" xfId="59" applyNumberFormat="1" applyFont="1" applyFill="1" applyBorder="1" applyAlignment="1">
      <alignment horizontal="right" vertical="center"/>
      <protection/>
    </xf>
    <xf numFmtId="4" fontId="24" fillId="0" borderId="10" xfId="0" applyNumberFormat="1" applyFont="1" applyFill="1" applyBorder="1" applyAlignment="1">
      <alignment horizontal="right" vertical="top" wrapText="1"/>
    </xf>
    <xf numFmtId="3" fontId="24" fillId="0" borderId="10" xfId="0" applyNumberFormat="1" applyFont="1" applyBorder="1" applyAlignment="1">
      <alignment horizontal="right" vertical="top" wrapText="1"/>
    </xf>
    <xf numFmtId="49" fontId="13" fillId="0" borderId="10" xfId="59" applyNumberFormat="1" applyFont="1" applyBorder="1" applyAlignment="1">
      <alignment horizontal="center" vertical="top" wrapText="1"/>
      <protection/>
    </xf>
    <xf numFmtId="0" fontId="2" fillId="0" borderId="10" xfId="59" applyFont="1" applyBorder="1" applyAlignment="1">
      <alignment horizontal="right" vertical="center" wrapText="1"/>
      <protection/>
    </xf>
    <xf numFmtId="4" fontId="2" fillId="0" borderId="10" xfId="59" applyNumberFormat="1" applyFont="1" applyBorder="1" applyAlignment="1">
      <alignment horizontal="right" vertical="center" wrapText="1"/>
      <protection/>
    </xf>
    <xf numFmtId="199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59" applyNumberFormat="1" applyFont="1" applyBorder="1" applyAlignment="1">
      <alignment horizontal="center" vertical="top" wrapText="1"/>
      <protection/>
    </xf>
    <xf numFmtId="188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18" fillId="0" borderId="10" xfId="59" applyFont="1" applyBorder="1" applyAlignment="1">
      <alignment horizontal="right" vertical="center" wrapText="1"/>
      <protection/>
    </xf>
    <xf numFmtId="4" fontId="18" fillId="0" borderId="10" xfId="59" applyNumberFormat="1" applyFont="1" applyBorder="1" applyAlignment="1">
      <alignment horizontal="right" vertical="center" wrapText="1"/>
      <protection/>
    </xf>
    <xf numFmtId="188" fontId="18" fillId="0" borderId="10" xfId="59" applyNumberFormat="1" applyFont="1" applyBorder="1" applyAlignment="1">
      <alignment horizontal="right" vertical="center" wrapText="1"/>
      <protection/>
    </xf>
    <xf numFmtId="199" fontId="63" fillId="0" borderId="10" xfId="59" applyNumberFormat="1" applyFont="1" applyBorder="1" applyAlignment="1">
      <alignment horizontal="right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64" fillId="3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4" fontId="19" fillId="36" borderId="10" xfId="0" applyNumberFormat="1" applyFont="1" applyFill="1" applyBorder="1" applyAlignment="1">
      <alignment vertical="center"/>
    </xf>
    <xf numFmtId="188" fontId="19" fillId="0" borderId="10" xfId="0" applyNumberFormat="1" applyFont="1" applyBorder="1" applyAlignment="1">
      <alignment vertical="center" wrapText="1"/>
    </xf>
    <xf numFmtId="4" fontId="17" fillId="36" borderId="10" xfId="0" applyNumberFormat="1" applyFont="1" applyFill="1" applyBorder="1" applyAlignment="1">
      <alignment vertical="center"/>
    </xf>
    <xf numFmtId="0" fontId="64" fillId="0" borderId="10" xfId="0" applyFont="1" applyBorder="1" applyAlignment="1">
      <alignment horizontal="left" vertical="center" wrapText="1"/>
    </xf>
    <xf numFmtId="199" fontId="19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34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59" applyFont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right" vertical="center" wrapText="1"/>
    </xf>
    <xf numFmtId="49" fontId="13" fillId="35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vertical="center" wrapText="1"/>
    </xf>
    <xf numFmtId="188" fontId="2" fillId="0" borderId="10" xfId="0" applyNumberFormat="1" applyFont="1" applyBorder="1" applyAlignment="1">
      <alignment vertical="center" wrapText="1"/>
    </xf>
    <xf numFmtId="199" fontId="6" fillId="0" borderId="10" xfId="0" applyNumberFormat="1" applyFont="1" applyFill="1" applyBorder="1" applyAlignment="1" applyProtection="1">
      <alignment horizontal="left" vertical="center" wrapText="1"/>
      <protection/>
    </xf>
    <xf numFmtId="199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199" fontId="65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>
      <alignment horizontal="right" vertical="center" wrapText="1"/>
    </xf>
    <xf numFmtId="19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8" fontId="5" fillId="0" borderId="0" xfId="43" applyFont="1" applyFill="1" applyBorder="1" applyAlignment="1" applyProtection="1">
      <alignment horizontal="left" vertical="top" wrapText="1"/>
      <protection locked="0"/>
    </xf>
    <xf numFmtId="49" fontId="16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Грошовий 2" xfId="45"/>
    <cellStyle name="Грошовий 3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_Додаток _ 3 зм_ни 4575" xfId="53"/>
    <cellStyle name="Зв'язана клітинка" xfId="54"/>
    <cellStyle name="Контрольна клітинка" xfId="55"/>
    <cellStyle name="Назва" xfId="56"/>
    <cellStyle name="Обчислення" xfId="57"/>
    <cellStyle name="Обычный 2" xfId="58"/>
    <cellStyle name="Обычный 3" xfId="59"/>
    <cellStyle name="Обычный_Пропозиції _17.08.2007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Середній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25" defaultRowHeight="12.75"/>
  <cols>
    <col min="1" max="1" width="13.50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6" width="13.50390625" style="2" customWidth="1"/>
    <col min="7" max="7" width="15.75390625" style="2" customWidth="1"/>
    <col min="8" max="8" width="13.00390625" style="2" customWidth="1"/>
    <col min="9" max="9" width="17.75390625" style="2" customWidth="1"/>
    <col min="10" max="10" width="12.875" style="2" customWidth="1"/>
    <col min="11" max="11" width="14.25390625" style="2" bestFit="1" customWidth="1"/>
    <col min="12" max="16384" width="9.125" style="2" customWidth="1"/>
  </cols>
  <sheetData>
    <row r="1" spans="1:9" ht="15">
      <c r="A1" s="3"/>
      <c r="B1" s="3"/>
      <c r="C1" s="3"/>
      <c r="F1" s="22" t="s">
        <v>102</v>
      </c>
      <c r="I1" s="22"/>
    </row>
    <row r="2" spans="1:6" ht="15">
      <c r="A2" s="3"/>
      <c r="B2" s="3"/>
      <c r="C2" s="3"/>
      <c r="F2" s="2" t="s">
        <v>0</v>
      </c>
    </row>
    <row r="3" spans="1:6" ht="15">
      <c r="A3" s="3"/>
      <c r="B3" s="3"/>
      <c r="C3" s="3"/>
      <c r="F3" s="15" t="s">
        <v>63</v>
      </c>
    </row>
    <row r="4" spans="1:6" ht="14.25" customHeight="1">
      <c r="A4" s="1"/>
      <c r="B4" s="1"/>
      <c r="F4" s="2" t="s">
        <v>160</v>
      </c>
    </row>
    <row r="5" spans="2:10" ht="44.25" customHeight="1">
      <c r="B5" s="136" t="s">
        <v>62</v>
      </c>
      <c r="C5" s="136"/>
      <c r="D5" s="136"/>
      <c r="E5" s="136"/>
      <c r="F5" s="136"/>
      <c r="G5" s="136"/>
      <c r="H5" s="136"/>
      <c r="I5" s="136"/>
      <c r="J5" s="136"/>
    </row>
    <row r="6" spans="1:10" ht="17.25">
      <c r="A6" s="139">
        <v>17100000000</v>
      </c>
      <c r="B6" s="139"/>
      <c r="C6" s="27"/>
      <c r="D6" s="27"/>
      <c r="E6" s="27"/>
      <c r="F6" s="27"/>
      <c r="G6" s="27"/>
      <c r="H6" s="27"/>
      <c r="I6" s="27"/>
      <c r="J6" s="27"/>
    </row>
    <row r="7" spans="1:10" ht="17.25">
      <c r="A7" s="140" t="s">
        <v>13</v>
      </c>
      <c r="B7" s="140"/>
      <c r="C7" s="27"/>
      <c r="D7" s="27"/>
      <c r="E7" s="27"/>
      <c r="F7" s="27"/>
      <c r="G7" s="27"/>
      <c r="H7" s="27"/>
      <c r="I7" s="27"/>
      <c r="J7" s="27"/>
    </row>
    <row r="9" spans="1:10" ht="111.75">
      <c r="A9" s="24" t="s">
        <v>14</v>
      </c>
      <c r="B9" s="24" t="s">
        <v>15</v>
      </c>
      <c r="C9" s="24" t="s">
        <v>9</v>
      </c>
      <c r="D9" s="17" t="s">
        <v>16</v>
      </c>
      <c r="E9" s="8" t="s">
        <v>17</v>
      </c>
      <c r="F9" s="8" t="s">
        <v>18</v>
      </c>
      <c r="G9" s="8" t="s">
        <v>19</v>
      </c>
      <c r="H9" s="8" t="s">
        <v>20</v>
      </c>
      <c r="I9" s="8" t="s">
        <v>21</v>
      </c>
      <c r="J9" s="8" t="s">
        <v>22</v>
      </c>
    </row>
    <row r="10" spans="1:10" ht="15">
      <c r="A10" s="25">
        <v>1</v>
      </c>
      <c r="B10" s="25">
        <v>2</v>
      </c>
      <c r="C10" s="25">
        <v>3</v>
      </c>
      <c r="D10" s="23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</row>
    <row r="11" spans="1:10" ht="15">
      <c r="A11" s="7" t="s">
        <v>50</v>
      </c>
      <c r="B11" s="13"/>
      <c r="C11" s="5"/>
      <c r="D11" s="5" t="s">
        <v>51</v>
      </c>
      <c r="E11" s="7" t="s">
        <v>12</v>
      </c>
      <c r="F11" s="6"/>
      <c r="G11" s="6"/>
      <c r="H11" s="6"/>
      <c r="I11" s="63">
        <f>I13</f>
        <v>4427000</v>
      </c>
      <c r="J11" s="64"/>
    </row>
    <row r="12" spans="1:10" ht="15">
      <c r="A12" s="7" t="s">
        <v>52</v>
      </c>
      <c r="B12" s="13"/>
      <c r="C12" s="5"/>
      <c r="D12" s="5" t="s">
        <v>51</v>
      </c>
      <c r="E12" s="7"/>
      <c r="F12" s="6"/>
      <c r="G12" s="6"/>
      <c r="H12" s="6"/>
      <c r="I12" s="63">
        <f>I13</f>
        <v>4427000</v>
      </c>
      <c r="J12" s="64"/>
    </row>
    <row r="13" spans="1:10" ht="46.5">
      <c r="A13" s="18" t="s">
        <v>53</v>
      </c>
      <c r="B13" s="18" t="s">
        <v>54</v>
      </c>
      <c r="C13" s="18" t="s">
        <v>11</v>
      </c>
      <c r="D13" s="19" t="s">
        <v>55</v>
      </c>
      <c r="E13" s="8"/>
      <c r="F13" s="65"/>
      <c r="G13" s="65"/>
      <c r="H13" s="65"/>
      <c r="I13" s="66">
        <v>4427000</v>
      </c>
      <c r="J13" s="67"/>
    </row>
    <row r="14" spans="1:10" ht="30">
      <c r="A14" s="7" t="s">
        <v>56</v>
      </c>
      <c r="B14" s="13"/>
      <c r="C14" s="5"/>
      <c r="D14" s="5" t="s">
        <v>57</v>
      </c>
      <c r="E14" s="7" t="s">
        <v>12</v>
      </c>
      <c r="F14" s="6"/>
      <c r="G14" s="6"/>
      <c r="H14" s="6"/>
      <c r="I14" s="63">
        <f>I15</f>
        <v>41350956</v>
      </c>
      <c r="J14" s="64"/>
    </row>
    <row r="15" spans="1:10" ht="30">
      <c r="A15" s="7" t="s">
        <v>58</v>
      </c>
      <c r="B15" s="13"/>
      <c r="C15" s="5"/>
      <c r="D15" s="5" t="s">
        <v>57</v>
      </c>
      <c r="E15" s="7"/>
      <c r="F15" s="6"/>
      <c r="G15" s="6"/>
      <c r="H15" s="6"/>
      <c r="I15" s="63">
        <f>SUM(I16:I21)</f>
        <v>41350956</v>
      </c>
      <c r="J15" s="64"/>
    </row>
    <row r="16" spans="1:10" ht="30.75">
      <c r="A16" s="18" t="s">
        <v>71</v>
      </c>
      <c r="B16" s="18" t="s">
        <v>72</v>
      </c>
      <c r="C16" s="18" t="s">
        <v>59</v>
      </c>
      <c r="D16" s="29" t="s">
        <v>73</v>
      </c>
      <c r="E16" s="118" t="s">
        <v>67</v>
      </c>
      <c r="F16" s="119"/>
      <c r="G16" s="119"/>
      <c r="H16" s="119"/>
      <c r="I16" s="66">
        <v>1616000</v>
      </c>
      <c r="J16" s="67"/>
    </row>
    <row r="17" spans="1:10" ht="77.25">
      <c r="A17" s="18" t="s">
        <v>149</v>
      </c>
      <c r="B17" s="18" t="s">
        <v>150</v>
      </c>
      <c r="C17" s="18" t="s">
        <v>59</v>
      </c>
      <c r="D17" s="29" t="s">
        <v>151</v>
      </c>
      <c r="E17" s="118"/>
      <c r="F17" s="119"/>
      <c r="G17" s="119"/>
      <c r="H17" s="119"/>
      <c r="I17" s="66">
        <v>139520</v>
      </c>
      <c r="J17" s="67"/>
    </row>
    <row r="18" spans="1:10" ht="77.25">
      <c r="A18" s="18" t="s">
        <v>152</v>
      </c>
      <c r="B18" s="18" t="s">
        <v>153</v>
      </c>
      <c r="C18" s="18" t="s">
        <v>59</v>
      </c>
      <c r="D18" s="29" t="s">
        <v>154</v>
      </c>
      <c r="E18" s="118" t="s">
        <v>155</v>
      </c>
      <c r="F18" s="119"/>
      <c r="G18" s="119"/>
      <c r="H18" s="119"/>
      <c r="I18" s="66">
        <v>325536</v>
      </c>
      <c r="J18" s="67"/>
    </row>
    <row r="19" spans="1:10" ht="114.75" customHeight="1">
      <c r="A19" s="18" t="s">
        <v>116</v>
      </c>
      <c r="B19" s="18" t="s">
        <v>117</v>
      </c>
      <c r="C19" s="18" t="s">
        <v>59</v>
      </c>
      <c r="D19" s="29" t="s">
        <v>118</v>
      </c>
      <c r="E19" s="118" t="s">
        <v>103</v>
      </c>
      <c r="F19" s="119"/>
      <c r="G19" s="119"/>
      <c r="H19" s="119"/>
      <c r="I19" s="88">
        <f>39269900</f>
        <v>39269900</v>
      </c>
      <c r="J19" s="67"/>
    </row>
    <row r="20" spans="1:10" ht="93.75" customHeight="1">
      <c r="A20" s="18" t="s">
        <v>144</v>
      </c>
      <c r="B20" s="18" t="s">
        <v>145</v>
      </c>
      <c r="C20" s="18" t="s">
        <v>27</v>
      </c>
      <c r="D20" s="132" t="s">
        <v>146</v>
      </c>
      <c r="E20" s="19" t="s">
        <v>147</v>
      </c>
      <c r="F20" s="133" t="s">
        <v>98</v>
      </c>
      <c r="G20" s="134">
        <v>1424815</v>
      </c>
      <c r="H20" s="123">
        <v>70.5</v>
      </c>
      <c r="I20" s="45">
        <v>-420000</v>
      </c>
      <c r="J20" s="135">
        <v>100</v>
      </c>
    </row>
    <row r="21" spans="1:10" ht="104.25" customHeight="1">
      <c r="A21" s="18" t="s">
        <v>144</v>
      </c>
      <c r="B21" s="18" t="s">
        <v>145</v>
      </c>
      <c r="C21" s="18" t="s">
        <v>27</v>
      </c>
      <c r="D21" s="132" t="s">
        <v>146</v>
      </c>
      <c r="E21" s="19" t="s">
        <v>148</v>
      </c>
      <c r="F21" s="133" t="s">
        <v>98</v>
      </c>
      <c r="G21" s="134">
        <v>1424815</v>
      </c>
      <c r="H21" s="123">
        <v>70.5</v>
      </c>
      <c r="I21" s="45">
        <v>420000</v>
      </c>
      <c r="J21" s="135">
        <v>100</v>
      </c>
    </row>
    <row r="22" spans="1:10" ht="36" customHeight="1">
      <c r="A22" s="7" t="s">
        <v>6</v>
      </c>
      <c r="B22" s="13"/>
      <c r="C22" s="5"/>
      <c r="D22" s="5" t="s">
        <v>7</v>
      </c>
      <c r="E22" s="7" t="s">
        <v>12</v>
      </c>
      <c r="F22" s="6"/>
      <c r="G22" s="6"/>
      <c r="H22" s="6"/>
      <c r="I22" s="63">
        <f>I23</f>
        <v>21021000</v>
      </c>
      <c r="J22" s="64"/>
    </row>
    <row r="23" spans="1:10" ht="33" customHeight="1">
      <c r="A23" s="7" t="s">
        <v>8</v>
      </c>
      <c r="B23" s="13"/>
      <c r="C23" s="5"/>
      <c r="D23" s="5" t="s">
        <v>7</v>
      </c>
      <c r="E23" s="7"/>
      <c r="F23" s="6"/>
      <c r="G23" s="6"/>
      <c r="H23" s="6"/>
      <c r="I23" s="63">
        <f>I24+I25</f>
        <v>21021000</v>
      </c>
      <c r="J23" s="64"/>
    </row>
    <row r="24" spans="1:10" ht="61.5">
      <c r="A24" s="18" t="s">
        <v>75</v>
      </c>
      <c r="B24" s="21">
        <v>2152</v>
      </c>
      <c r="C24" s="20" t="s">
        <v>76</v>
      </c>
      <c r="D24" s="101" t="s">
        <v>77</v>
      </c>
      <c r="E24" s="19" t="s">
        <v>156</v>
      </c>
      <c r="F24" s="8"/>
      <c r="G24" s="8"/>
      <c r="H24" s="8"/>
      <c r="I24" s="95">
        <v>20163000</v>
      </c>
      <c r="J24" s="96"/>
    </row>
    <row r="25" spans="1:10" ht="61.5">
      <c r="A25" s="97" t="s">
        <v>38</v>
      </c>
      <c r="B25" s="97" t="s">
        <v>36</v>
      </c>
      <c r="C25" s="102" t="s">
        <v>2</v>
      </c>
      <c r="D25" s="41" t="s">
        <v>37</v>
      </c>
      <c r="E25" s="108" t="s">
        <v>67</v>
      </c>
      <c r="F25" s="104"/>
      <c r="G25" s="105"/>
      <c r="H25" s="106"/>
      <c r="I25" s="99">
        <v>858000</v>
      </c>
      <c r="J25" s="107"/>
    </row>
    <row r="26" spans="1:10" ht="45">
      <c r="A26" s="89" t="s">
        <v>6</v>
      </c>
      <c r="B26" s="90"/>
      <c r="C26" s="91"/>
      <c r="D26" s="91" t="s">
        <v>79</v>
      </c>
      <c r="E26" s="89" t="s">
        <v>12</v>
      </c>
      <c r="F26" s="92"/>
      <c r="G26" s="92"/>
      <c r="H26" s="92"/>
      <c r="I26" s="93">
        <f>I27</f>
        <v>1232000</v>
      </c>
      <c r="J26" s="94"/>
    </row>
    <row r="27" spans="1:10" ht="45">
      <c r="A27" s="89" t="s">
        <v>8</v>
      </c>
      <c r="B27" s="90"/>
      <c r="C27" s="91"/>
      <c r="D27" s="91" t="s">
        <v>79</v>
      </c>
      <c r="E27" s="89"/>
      <c r="F27" s="92"/>
      <c r="G27" s="92"/>
      <c r="H27" s="92"/>
      <c r="I27" s="93">
        <f>I28+I30</f>
        <v>1232000</v>
      </c>
      <c r="J27" s="94"/>
    </row>
    <row r="28" spans="1:10" ht="46.5">
      <c r="A28" s="18" t="s">
        <v>111</v>
      </c>
      <c r="B28" s="18" t="s">
        <v>112</v>
      </c>
      <c r="C28" s="12" t="s">
        <v>2</v>
      </c>
      <c r="D28" s="41" t="s">
        <v>113</v>
      </c>
      <c r="E28" s="61"/>
      <c r="F28" s="98"/>
      <c r="G28" s="99"/>
      <c r="H28" s="103"/>
      <c r="I28" s="99">
        <f>I29</f>
        <v>550000</v>
      </c>
      <c r="J28" s="100"/>
    </row>
    <row r="29" spans="1:10" ht="108">
      <c r="A29" s="18"/>
      <c r="B29" s="18"/>
      <c r="C29" s="12"/>
      <c r="D29" s="41" t="s">
        <v>115</v>
      </c>
      <c r="E29" s="61" t="s">
        <v>114</v>
      </c>
      <c r="F29" s="98">
        <v>2021</v>
      </c>
      <c r="G29" s="99">
        <v>550000</v>
      </c>
      <c r="H29" s="103">
        <v>0</v>
      </c>
      <c r="I29" s="99">
        <v>550000</v>
      </c>
      <c r="J29" s="100">
        <v>100</v>
      </c>
    </row>
    <row r="30" spans="1:10" ht="61.5">
      <c r="A30" s="97" t="s">
        <v>38</v>
      </c>
      <c r="B30" s="97" t="s">
        <v>36</v>
      </c>
      <c r="C30" s="102" t="s">
        <v>2</v>
      </c>
      <c r="D30" s="41" t="s">
        <v>37</v>
      </c>
      <c r="E30" s="108" t="s">
        <v>67</v>
      </c>
      <c r="F30" s="104"/>
      <c r="G30" s="105"/>
      <c r="H30" s="106"/>
      <c r="I30" s="99">
        <v>682000</v>
      </c>
      <c r="J30" s="107"/>
    </row>
    <row r="31" spans="1:10" ht="60">
      <c r="A31" s="7" t="s">
        <v>24</v>
      </c>
      <c r="B31" s="5"/>
      <c r="C31" s="5"/>
      <c r="D31" s="5" t="s">
        <v>25</v>
      </c>
      <c r="E31" s="7" t="s">
        <v>12</v>
      </c>
      <c r="F31" s="6"/>
      <c r="G31" s="6"/>
      <c r="H31" s="6"/>
      <c r="I31" s="63">
        <f>I32</f>
        <v>109202</v>
      </c>
      <c r="J31" s="64"/>
    </row>
    <row r="32" spans="1:10" ht="60">
      <c r="A32" s="7" t="s">
        <v>26</v>
      </c>
      <c r="B32" s="5"/>
      <c r="C32" s="5"/>
      <c r="D32" s="5" t="s">
        <v>25</v>
      </c>
      <c r="E32" s="7"/>
      <c r="F32" s="6"/>
      <c r="G32" s="6"/>
      <c r="H32" s="6"/>
      <c r="I32" s="63">
        <f>I33+I34+I35</f>
        <v>109202</v>
      </c>
      <c r="J32" s="64"/>
    </row>
    <row r="33" spans="1:10" ht="15">
      <c r="A33" s="18" t="s">
        <v>68</v>
      </c>
      <c r="B33" s="58">
        <v>3133</v>
      </c>
      <c r="C33" s="59" t="s">
        <v>69</v>
      </c>
      <c r="D33" s="84" t="s">
        <v>70</v>
      </c>
      <c r="E33" s="61"/>
      <c r="F33" s="42"/>
      <c r="G33" s="43"/>
      <c r="H33" s="44"/>
      <c r="I33" s="45">
        <v>-132483</v>
      </c>
      <c r="J33" s="46"/>
    </row>
    <row r="34" spans="1:10" ht="93">
      <c r="A34" s="18" t="s">
        <v>68</v>
      </c>
      <c r="B34" s="58">
        <v>3133</v>
      </c>
      <c r="C34" s="59" t="s">
        <v>69</v>
      </c>
      <c r="D34" s="84" t="s">
        <v>70</v>
      </c>
      <c r="E34" s="61" t="s">
        <v>74</v>
      </c>
      <c r="F34" s="85">
        <v>2021</v>
      </c>
      <c r="G34" s="45">
        <v>132483</v>
      </c>
      <c r="H34" s="86">
        <v>0</v>
      </c>
      <c r="I34" s="45">
        <v>132483</v>
      </c>
      <c r="J34" s="87">
        <v>100</v>
      </c>
    </row>
    <row r="35" spans="1:10" ht="30.75">
      <c r="A35" s="18" t="s">
        <v>60</v>
      </c>
      <c r="B35" s="58">
        <v>7323</v>
      </c>
      <c r="C35" s="59" t="s">
        <v>27</v>
      </c>
      <c r="D35" s="60" t="s">
        <v>61</v>
      </c>
      <c r="E35" s="61"/>
      <c r="F35" s="42"/>
      <c r="G35" s="43"/>
      <c r="H35" s="44"/>
      <c r="I35" s="45">
        <f>I36+I37</f>
        <v>109202</v>
      </c>
      <c r="J35" s="46"/>
    </row>
    <row r="36" spans="1:10" ht="108">
      <c r="A36" s="18"/>
      <c r="B36" s="58"/>
      <c r="C36" s="59"/>
      <c r="D36" s="60"/>
      <c r="E36" s="62" t="s">
        <v>99</v>
      </c>
      <c r="F36" s="49">
        <v>2021</v>
      </c>
      <c r="G36" s="47">
        <v>59800</v>
      </c>
      <c r="H36" s="50">
        <v>0</v>
      </c>
      <c r="I36" s="47">
        <v>59800</v>
      </c>
      <c r="J36" s="48">
        <v>100</v>
      </c>
    </row>
    <row r="37" spans="1:10" ht="108">
      <c r="A37" s="18"/>
      <c r="B37" s="58"/>
      <c r="C37" s="59"/>
      <c r="D37" s="60"/>
      <c r="E37" s="62" t="s">
        <v>100</v>
      </c>
      <c r="F37" s="49">
        <v>2021</v>
      </c>
      <c r="G37" s="47">
        <v>49402</v>
      </c>
      <c r="H37" s="50">
        <v>0</v>
      </c>
      <c r="I37" s="47">
        <v>49402</v>
      </c>
      <c r="J37" s="48">
        <v>100</v>
      </c>
    </row>
    <row r="38" spans="1:10" ht="30">
      <c r="A38" s="7" t="s">
        <v>104</v>
      </c>
      <c r="B38" s="5"/>
      <c r="C38" s="5"/>
      <c r="D38" s="5" t="s">
        <v>105</v>
      </c>
      <c r="E38" s="7" t="s">
        <v>12</v>
      </c>
      <c r="F38" s="6"/>
      <c r="G38" s="6"/>
      <c r="H38" s="6"/>
      <c r="I38" s="63">
        <f>I39</f>
        <v>519560</v>
      </c>
      <c r="J38" s="64"/>
    </row>
    <row r="39" spans="1:10" ht="30">
      <c r="A39" s="7" t="s">
        <v>106</v>
      </c>
      <c r="B39" s="5"/>
      <c r="C39" s="5"/>
      <c r="D39" s="5" t="s">
        <v>105</v>
      </c>
      <c r="E39" s="7"/>
      <c r="F39" s="6"/>
      <c r="G39" s="6"/>
      <c r="H39" s="6"/>
      <c r="I39" s="63">
        <f>I40+I41</f>
        <v>519560</v>
      </c>
      <c r="J39" s="64"/>
    </row>
    <row r="40" spans="1:10" ht="84" customHeight="1">
      <c r="A40" s="12" t="s">
        <v>107</v>
      </c>
      <c r="B40" s="12" t="s">
        <v>108</v>
      </c>
      <c r="C40" s="20" t="s">
        <v>27</v>
      </c>
      <c r="D40" s="120" t="s">
        <v>109</v>
      </c>
      <c r="E40" s="61" t="s">
        <v>119</v>
      </c>
      <c r="F40" s="85">
        <v>2021</v>
      </c>
      <c r="G40" s="45">
        <v>49560</v>
      </c>
      <c r="H40" s="86">
        <v>0</v>
      </c>
      <c r="I40" s="45">
        <v>49560</v>
      </c>
      <c r="J40" s="87">
        <v>100</v>
      </c>
    </row>
    <row r="41" spans="1:10" ht="61.5">
      <c r="A41" s="12" t="s">
        <v>107</v>
      </c>
      <c r="B41" s="12" t="s">
        <v>108</v>
      </c>
      <c r="C41" s="20" t="s">
        <v>27</v>
      </c>
      <c r="D41" s="120" t="s">
        <v>109</v>
      </c>
      <c r="E41" s="61" t="s">
        <v>110</v>
      </c>
      <c r="F41" s="121">
        <v>2018</v>
      </c>
      <c r="G41" s="122">
        <v>1019017</v>
      </c>
      <c r="H41" s="123">
        <v>53.9</v>
      </c>
      <c r="I41" s="45">
        <v>470000</v>
      </c>
      <c r="J41" s="87">
        <v>100</v>
      </c>
    </row>
    <row r="42" spans="1:10" ht="45">
      <c r="A42" s="7" t="s">
        <v>3</v>
      </c>
      <c r="B42" s="5"/>
      <c r="C42" s="5"/>
      <c r="D42" s="5" t="s">
        <v>4</v>
      </c>
      <c r="E42" s="7" t="s">
        <v>12</v>
      </c>
      <c r="F42" s="6"/>
      <c r="G42" s="6"/>
      <c r="H42" s="6"/>
      <c r="I42" s="63">
        <f>I43</f>
        <v>98032701</v>
      </c>
      <c r="J42" s="64"/>
    </row>
    <row r="43" spans="1:11" ht="45">
      <c r="A43" s="7" t="s">
        <v>5</v>
      </c>
      <c r="B43" s="5"/>
      <c r="C43" s="5"/>
      <c r="D43" s="5" t="s">
        <v>4</v>
      </c>
      <c r="E43" s="7"/>
      <c r="F43" s="6"/>
      <c r="G43" s="6"/>
      <c r="H43" s="6"/>
      <c r="I43" s="63">
        <f>I47+I55+I67+I76+I45+I74+I44+I59</f>
        <v>98032701</v>
      </c>
      <c r="J43" s="64"/>
      <c r="K43" s="57"/>
    </row>
    <row r="44" spans="1:11" ht="108">
      <c r="A44" s="21" t="s">
        <v>120</v>
      </c>
      <c r="B44" s="21" t="s">
        <v>121</v>
      </c>
      <c r="C44" s="21" t="s">
        <v>122</v>
      </c>
      <c r="D44" s="28" t="s">
        <v>123</v>
      </c>
      <c r="E44" s="124" t="s">
        <v>124</v>
      </c>
      <c r="F44" s="125" t="s">
        <v>125</v>
      </c>
      <c r="G44" s="126">
        <v>435373247</v>
      </c>
      <c r="H44" s="127">
        <v>39</v>
      </c>
      <c r="I44" s="37">
        <v>65000000</v>
      </c>
      <c r="J44" s="127">
        <v>52</v>
      </c>
      <c r="K44" s="57"/>
    </row>
    <row r="45" spans="1:11" ht="15">
      <c r="A45" s="21" t="s">
        <v>28</v>
      </c>
      <c r="B45" s="21">
        <v>7321</v>
      </c>
      <c r="C45" s="21" t="s">
        <v>27</v>
      </c>
      <c r="D45" s="28" t="s">
        <v>94</v>
      </c>
      <c r="E45" s="30"/>
      <c r="F45" s="31"/>
      <c r="G45" s="32"/>
      <c r="H45" s="33"/>
      <c r="I45" s="37">
        <f>I46</f>
        <v>-1000</v>
      </c>
      <c r="J45" s="33"/>
      <c r="K45" s="57"/>
    </row>
    <row r="46" spans="1:11" ht="46.5">
      <c r="A46" s="21"/>
      <c r="B46" s="21"/>
      <c r="C46" s="21"/>
      <c r="D46" s="28"/>
      <c r="E46" s="35" t="s">
        <v>29</v>
      </c>
      <c r="F46" s="49" t="s">
        <v>90</v>
      </c>
      <c r="G46" s="51">
        <v>17731195</v>
      </c>
      <c r="H46" s="50">
        <v>85</v>
      </c>
      <c r="I46" s="47">
        <v>-1000</v>
      </c>
      <c r="J46" s="48">
        <v>100</v>
      </c>
      <c r="K46" s="57"/>
    </row>
    <row r="47" spans="1:10" ht="15">
      <c r="A47" s="21" t="s">
        <v>30</v>
      </c>
      <c r="B47" s="21" t="s">
        <v>31</v>
      </c>
      <c r="C47" s="21" t="s">
        <v>27</v>
      </c>
      <c r="D47" s="28" t="s">
        <v>32</v>
      </c>
      <c r="E47" s="30"/>
      <c r="F47" s="31"/>
      <c r="G47" s="32"/>
      <c r="H47" s="33"/>
      <c r="I47" s="37">
        <f>SUM(I48:I54)</f>
        <v>0</v>
      </c>
      <c r="J47" s="33"/>
    </row>
    <row r="48" spans="1:10" ht="126">
      <c r="A48" s="21"/>
      <c r="B48" s="21"/>
      <c r="C48" s="21"/>
      <c r="D48" s="28"/>
      <c r="E48" s="109" t="s">
        <v>81</v>
      </c>
      <c r="F48" s="110">
        <v>2021</v>
      </c>
      <c r="G48" s="111">
        <v>800000</v>
      </c>
      <c r="H48" s="112">
        <v>0</v>
      </c>
      <c r="I48" s="111">
        <v>-800000</v>
      </c>
      <c r="J48" s="112">
        <v>100</v>
      </c>
    </row>
    <row r="49" spans="1:10" ht="55.5">
      <c r="A49" s="21"/>
      <c r="B49" s="21"/>
      <c r="C49" s="21"/>
      <c r="D49" s="28"/>
      <c r="E49" s="109" t="s">
        <v>82</v>
      </c>
      <c r="F49" s="110">
        <v>2021</v>
      </c>
      <c r="G49" s="111">
        <v>400000</v>
      </c>
      <c r="H49" s="112">
        <v>0</v>
      </c>
      <c r="I49" s="111">
        <v>400000</v>
      </c>
      <c r="J49" s="112">
        <v>100</v>
      </c>
    </row>
    <row r="50" spans="1:10" ht="66" customHeight="1">
      <c r="A50" s="21"/>
      <c r="B50" s="21"/>
      <c r="C50" s="21"/>
      <c r="D50" s="28"/>
      <c r="E50" s="36" t="s">
        <v>95</v>
      </c>
      <c r="F50" s="49">
        <v>2021</v>
      </c>
      <c r="G50" s="113">
        <v>400000</v>
      </c>
      <c r="H50" s="33">
        <v>0</v>
      </c>
      <c r="I50" s="113">
        <v>-400000</v>
      </c>
      <c r="J50" s="33">
        <v>100</v>
      </c>
    </row>
    <row r="51" spans="1:10" ht="77.25">
      <c r="A51" s="21"/>
      <c r="B51" s="21"/>
      <c r="C51" s="21"/>
      <c r="D51" s="28"/>
      <c r="E51" s="36" t="s">
        <v>96</v>
      </c>
      <c r="F51" s="49">
        <v>2021</v>
      </c>
      <c r="G51" s="113">
        <v>400000</v>
      </c>
      <c r="H51" s="33">
        <v>0</v>
      </c>
      <c r="I51" s="113">
        <v>400000</v>
      </c>
      <c r="J51" s="33">
        <v>100</v>
      </c>
    </row>
    <row r="52" spans="1:10" ht="69" customHeight="1">
      <c r="A52" s="21"/>
      <c r="B52" s="21"/>
      <c r="C52" s="21"/>
      <c r="D52" s="28"/>
      <c r="E52" s="109" t="s">
        <v>83</v>
      </c>
      <c r="F52" s="110">
        <v>2021</v>
      </c>
      <c r="G52" s="111">
        <v>400000</v>
      </c>
      <c r="H52" s="112">
        <v>0</v>
      </c>
      <c r="I52" s="111">
        <v>400000</v>
      </c>
      <c r="J52" s="112">
        <v>100</v>
      </c>
    </row>
    <row r="53" spans="1:10" ht="77.25" customHeight="1">
      <c r="A53" s="21"/>
      <c r="B53" s="21"/>
      <c r="C53" s="21"/>
      <c r="D53" s="28"/>
      <c r="E53" s="109" t="s">
        <v>84</v>
      </c>
      <c r="F53" s="49">
        <v>2021</v>
      </c>
      <c r="G53" s="113">
        <v>800000</v>
      </c>
      <c r="H53" s="112">
        <v>0</v>
      </c>
      <c r="I53" s="111">
        <v>-800000</v>
      </c>
      <c r="J53" s="112">
        <v>100</v>
      </c>
    </row>
    <row r="54" spans="1:10" ht="55.5">
      <c r="A54" s="12"/>
      <c r="B54" s="12"/>
      <c r="C54" s="12"/>
      <c r="D54" s="14"/>
      <c r="E54" s="114" t="s">
        <v>85</v>
      </c>
      <c r="F54" s="49">
        <v>2021</v>
      </c>
      <c r="G54" s="113">
        <v>800000</v>
      </c>
      <c r="H54" s="112">
        <v>0</v>
      </c>
      <c r="I54" s="111">
        <v>800000</v>
      </c>
      <c r="J54" s="112">
        <v>100</v>
      </c>
    </row>
    <row r="55" spans="1:10" ht="46.5">
      <c r="A55" s="21" t="s">
        <v>33</v>
      </c>
      <c r="B55" s="21" t="s">
        <v>34</v>
      </c>
      <c r="C55" s="21" t="s">
        <v>2</v>
      </c>
      <c r="D55" s="28" t="s">
        <v>35</v>
      </c>
      <c r="E55" s="30"/>
      <c r="F55" s="31"/>
      <c r="G55" s="32"/>
      <c r="H55" s="33"/>
      <c r="I55" s="40">
        <f>SUM(I56:I58)</f>
        <v>25500000</v>
      </c>
      <c r="J55" s="33"/>
    </row>
    <row r="56" spans="1:10" ht="69.75">
      <c r="A56" s="12"/>
      <c r="B56" s="12"/>
      <c r="C56" s="12"/>
      <c r="D56" s="39" t="s">
        <v>39</v>
      </c>
      <c r="E56" s="38" t="s">
        <v>40</v>
      </c>
      <c r="F56" s="115" t="s">
        <v>86</v>
      </c>
      <c r="G56" s="115">
        <v>126104530</v>
      </c>
      <c r="H56" s="115">
        <v>16</v>
      </c>
      <c r="I56" s="116">
        <v>-1910000</v>
      </c>
      <c r="J56" s="115">
        <v>100</v>
      </c>
    </row>
    <row r="57" spans="1:10" ht="69.75">
      <c r="A57" s="12"/>
      <c r="B57" s="12"/>
      <c r="C57" s="12"/>
      <c r="D57" s="39" t="s">
        <v>39</v>
      </c>
      <c r="E57" s="38" t="s">
        <v>87</v>
      </c>
      <c r="F57" s="115" t="s">
        <v>86</v>
      </c>
      <c r="G57" s="115">
        <v>126104530</v>
      </c>
      <c r="H57" s="115">
        <v>16</v>
      </c>
      <c r="I57" s="116">
        <v>1910000</v>
      </c>
      <c r="J57" s="115">
        <v>100</v>
      </c>
    </row>
    <row r="58" spans="1:10" ht="54" customHeight="1">
      <c r="A58" s="12"/>
      <c r="B58" s="12"/>
      <c r="C58" s="12"/>
      <c r="D58" s="39"/>
      <c r="E58" s="38" t="s">
        <v>129</v>
      </c>
      <c r="F58" s="115" t="s">
        <v>128</v>
      </c>
      <c r="G58" s="115">
        <v>148645477</v>
      </c>
      <c r="H58" s="115">
        <v>15</v>
      </c>
      <c r="I58" s="116">
        <v>25500000</v>
      </c>
      <c r="J58" s="115">
        <v>100</v>
      </c>
    </row>
    <row r="59" spans="1:10" ht="46.5">
      <c r="A59" s="21" t="s">
        <v>126</v>
      </c>
      <c r="B59" s="21" t="s">
        <v>112</v>
      </c>
      <c r="C59" s="21" t="s">
        <v>2</v>
      </c>
      <c r="D59" s="28" t="s">
        <v>113</v>
      </c>
      <c r="E59" s="128" t="s">
        <v>127</v>
      </c>
      <c r="F59" s="129" t="s">
        <v>128</v>
      </c>
      <c r="G59" s="129">
        <v>148645477</v>
      </c>
      <c r="H59" s="129">
        <v>15</v>
      </c>
      <c r="I59" s="130">
        <v>1330000</v>
      </c>
      <c r="J59" s="129">
        <v>79</v>
      </c>
    </row>
    <row r="60" spans="1:10" ht="61.5">
      <c r="A60" s="21" t="s">
        <v>137</v>
      </c>
      <c r="B60" s="21" t="s">
        <v>36</v>
      </c>
      <c r="C60" s="21" t="s">
        <v>2</v>
      </c>
      <c r="D60" s="28" t="s">
        <v>37</v>
      </c>
      <c r="E60" s="128"/>
      <c r="F60" s="131"/>
      <c r="G60" s="129"/>
      <c r="H60" s="129"/>
      <c r="I60" s="130">
        <f>SUM(I61:I66)</f>
        <v>0</v>
      </c>
      <c r="J60" s="129"/>
    </row>
    <row r="61" spans="1:10" ht="15">
      <c r="A61" s="21"/>
      <c r="B61" s="21"/>
      <c r="C61" s="21"/>
      <c r="D61" s="28"/>
      <c r="E61" s="39" t="s">
        <v>138</v>
      </c>
      <c r="F61" s="69"/>
      <c r="G61" s="74"/>
      <c r="H61" s="69"/>
      <c r="I61" s="75">
        <v>-2836596</v>
      </c>
      <c r="J61" s="69"/>
    </row>
    <row r="62" spans="1:10" ht="42">
      <c r="A62" s="21"/>
      <c r="B62" s="21"/>
      <c r="C62" s="21"/>
      <c r="D62" s="28"/>
      <c r="E62" s="39" t="s">
        <v>139</v>
      </c>
      <c r="F62" s="49" t="s">
        <v>78</v>
      </c>
      <c r="G62" s="51">
        <v>9502779</v>
      </c>
      <c r="H62" s="50">
        <v>0</v>
      </c>
      <c r="I62" s="75">
        <v>-5130442</v>
      </c>
      <c r="J62" s="69">
        <v>0</v>
      </c>
    </row>
    <row r="63" spans="1:10" ht="55.5">
      <c r="A63" s="21"/>
      <c r="B63" s="21"/>
      <c r="C63" s="21"/>
      <c r="D63" s="28"/>
      <c r="E63" s="39" t="s">
        <v>140</v>
      </c>
      <c r="F63" s="69" t="s">
        <v>130</v>
      </c>
      <c r="G63" s="74">
        <v>11281869</v>
      </c>
      <c r="H63" s="69">
        <v>95</v>
      </c>
      <c r="I63" s="75">
        <v>1699871</v>
      </c>
      <c r="J63" s="69">
        <v>100</v>
      </c>
    </row>
    <row r="64" spans="1:10" ht="42">
      <c r="A64" s="21"/>
      <c r="B64" s="21"/>
      <c r="C64" s="21"/>
      <c r="D64" s="28"/>
      <c r="E64" s="39" t="s">
        <v>141</v>
      </c>
      <c r="F64" s="69" t="s">
        <v>130</v>
      </c>
      <c r="G64" s="74">
        <v>9406577</v>
      </c>
      <c r="H64" s="69">
        <v>90</v>
      </c>
      <c r="I64" s="75">
        <v>1799911</v>
      </c>
      <c r="J64" s="69">
        <v>100</v>
      </c>
    </row>
    <row r="65" spans="1:10" ht="42">
      <c r="A65" s="21"/>
      <c r="B65" s="21"/>
      <c r="C65" s="21"/>
      <c r="D65" s="28"/>
      <c r="E65" s="39" t="s">
        <v>142</v>
      </c>
      <c r="F65" s="69" t="s">
        <v>130</v>
      </c>
      <c r="G65" s="74">
        <v>9406720</v>
      </c>
      <c r="H65" s="69">
        <v>45</v>
      </c>
      <c r="I65" s="75">
        <v>2326202</v>
      </c>
      <c r="J65" s="69">
        <v>100</v>
      </c>
    </row>
    <row r="66" spans="1:10" ht="42">
      <c r="A66" s="21"/>
      <c r="B66" s="21"/>
      <c r="C66" s="21"/>
      <c r="D66" s="28"/>
      <c r="E66" s="39" t="s">
        <v>143</v>
      </c>
      <c r="F66" s="69" t="s">
        <v>130</v>
      </c>
      <c r="G66" s="74">
        <v>9406577</v>
      </c>
      <c r="H66" s="69">
        <v>40</v>
      </c>
      <c r="I66" s="75">
        <v>2141054</v>
      </c>
      <c r="J66" s="69">
        <v>100</v>
      </c>
    </row>
    <row r="67" spans="1:10" ht="30.75">
      <c r="A67" s="21">
        <v>1517368</v>
      </c>
      <c r="B67" s="21">
        <v>7368</v>
      </c>
      <c r="C67" s="21" t="s">
        <v>2</v>
      </c>
      <c r="D67" s="28" t="s">
        <v>41</v>
      </c>
      <c r="E67" s="54"/>
      <c r="F67" s="55"/>
      <c r="G67" s="71"/>
      <c r="H67" s="72"/>
      <c r="I67" s="40">
        <f>SUM(I68:I73)</f>
        <v>-2147299</v>
      </c>
      <c r="J67" s="73"/>
    </row>
    <row r="68" spans="1:10" ht="42">
      <c r="A68" s="21"/>
      <c r="B68" s="21"/>
      <c r="C68" s="21"/>
      <c r="D68" s="38" t="s">
        <v>64</v>
      </c>
      <c r="E68" s="39" t="s">
        <v>65</v>
      </c>
      <c r="F68" s="69" t="s">
        <v>88</v>
      </c>
      <c r="G68" s="74">
        <v>1943575</v>
      </c>
      <c r="H68" s="69">
        <v>100</v>
      </c>
      <c r="I68" s="75">
        <f>-12000+1</f>
        <v>-11999</v>
      </c>
      <c r="J68" s="69">
        <v>100</v>
      </c>
    </row>
    <row r="69" spans="1:10" ht="42">
      <c r="A69" s="21"/>
      <c r="B69" s="21"/>
      <c r="C69" s="21"/>
      <c r="D69" s="38" t="s">
        <v>131</v>
      </c>
      <c r="E69" s="39" t="s">
        <v>132</v>
      </c>
      <c r="F69" s="69" t="s">
        <v>98</v>
      </c>
      <c r="G69" s="74">
        <v>7992404</v>
      </c>
      <c r="H69" s="69">
        <v>67</v>
      </c>
      <c r="I69" s="75">
        <v>300000</v>
      </c>
      <c r="J69" s="69">
        <v>100</v>
      </c>
    </row>
    <row r="70" spans="1:10" ht="69.75">
      <c r="A70" s="8"/>
      <c r="B70" s="8"/>
      <c r="C70" s="9"/>
      <c r="D70" s="38" t="s">
        <v>42</v>
      </c>
      <c r="E70" s="39" t="s">
        <v>80</v>
      </c>
      <c r="F70" s="69" t="s">
        <v>101</v>
      </c>
      <c r="G70" s="74">
        <v>46583164</v>
      </c>
      <c r="H70" s="69">
        <v>6</v>
      </c>
      <c r="I70" s="75">
        <v>-2635300</v>
      </c>
      <c r="J70" s="69">
        <v>6</v>
      </c>
    </row>
    <row r="71" spans="1:10" ht="55.5">
      <c r="A71" s="8"/>
      <c r="B71" s="8"/>
      <c r="C71" s="9"/>
      <c r="D71" s="38" t="s">
        <v>91</v>
      </c>
      <c r="E71" s="39" t="s">
        <v>89</v>
      </c>
      <c r="F71" s="110" t="s">
        <v>90</v>
      </c>
      <c r="G71" s="117">
        <v>6433307</v>
      </c>
      <c r="H71" s="112">
        <v>0</v>
      </c>
      <c r="I71" s="117">
        <v>200000</v>
      </c>
      <c r="J71" s="115">
        <v>100</v>
      </c>
    </row>
    <row r="72" spans="1:10" ht="69.75">
      <c r="A72" s="8"/>
      <c r="B72" s="8"/>
      <c r="C72" s="9"/>
      <c r="D72" s="38" t="s">
        <v>133</v>
      </c>
      <c r="E72" s="39" t="s">
        <v>134</v>
      </c>
      <c r="F72" s="69" t="s">
        <v>135</v>
      </c>
      <c r="G72" s="74">
        <v>145000000</v>
      </c>
      <c r="H72" s="69">
        <v>0</v>
      </c>
      <c r="I72" s="75">
        <v>-5000000</v>
      </c>
      <c r="J72" s="69">
        <v>3</v>
      </c>
    </row>
    <row r="73" spans="1:10" ht="69.75">
      <c r="A73" s="8"/>
      <c r="B73" s="8"/>
      <c r="C73" s="9"/>
      <c r="D73" s="38" t="s">
        <v>133</v>
      </c>
      <c r="E73" s="39" t="s">
        <v>136</v>
      </c>
      <c r="F73" s="69" t="s">
        <v>135</v>
      </c>
      <c r="G73" s="74">
        <v>145000000</v>
      </c>
      <c r="H73" s="69">
        <v>0</v>
      </c>
      <c r="I73" s="75">
        <v>5000000</v>
      </c>
      <c r="J73" s="69">
        <v>3</v>
      </c>
    </row>
    <row r="74" spans="1:10" ht="61.5">
      <c r="A74" s="18" t="s">
        <v>46</v>
      </c>
      <c r="B74" s="18" t="s">
        <v>47</v>
      </c>
      <c r="C74" s="12" t="s">
        <v>2</v>
      </c>
      <c r="D74" s="41" t="s">
        <v>43</v>
      </c>
      <c r="E74" s="56"/>
      <c r="F74" s="76"/>
      <c r="G74" s="77"/>
      <c r="H74" s="76"/>
      <c r="I74" s="78">
        <f>I75</f>
        <v>1000</v>
      </c>
      <c r="J74" s="74"/>
    </row>
    <row r="75" spans="1:10" ht="84">
      <c r="A75" s="8"/>
      <c r="B75" s="8"/>
      <c r="C75" s="9"/>
      <c r="D75" s="52"/>
      <c r="E75" s="39" t="s">
        <v>97</v>
      </c>
      <c r="F75" s="110" t="s">
        <v>98</v>
      </c>
      <c r="G75" s="117">
        <v>20888339</v>
      </c>
      <c r="H75" s="112">
        <v>100</v>
      </c>
      <c r="I75" s="117">
        <v>1000</v>
      </c>
      <c r="J75" s="115">
        <v>100</v>
      </c>
    </row>
    <row r="76" spans="1:10" ht="46.5">
      <c r="A76" s="18" t="s">
        <v>48</v>
      </c>
      <c r="B76" s="18" t="s">
        <v>49</v>
      </c>
      <c r="C76" s="12" t="s">
        <v>44</v>
      </c>
      <c r="D76" s="41" t="s">
        <v>45</v>
      </c>
      <c r="E76" s="53"/>
      <c r="F76" s="79"/>
      <c r="G76" s="72"/>
      <c r="H76" s="72"/>
      <c r="I76" s="78">
        <f>SUM(I77:I80)</f>
        <v>8350000</v>
      </c>
      <c r="J76" s="80"/>
    </row>
    <row r="77" spans="1:10" ht="55.5">
      <c r="A77" s="18"/>
      <c r="B77" s="18"/>
      <c r="C77" s="12"/>
      <c r="D77" s="39" t="s">
        <v>92</v>
      </c>
      <c r="E77" s="39" t="s">
        <v>93</v>
      </c>
      <c r="F77" s="68"/>
      <c r="G77" s="68"/>
      <c r="H77" s="81"/>
      <c r="I77" s="70">
        <v>3000000</v>
      </c>
      <c r="J77" s="81"/>
    </row>
    <row r="78" spans="1:10" ht="33" customHeight="1">
      <c r="A78" s="18"/>
      <c r="B78" s="18"/>
      <c r="C78" s="12"/>
      <c r="D78" s="38" t="s">
        <v>66</v>
      </c>
      <c r="E78" s="39" t="s">
        <v>159</v>
      </c>
      <c r="F78" s="110"/>
      <c r="G78" s="117"/>
      <c r="H78" s="112"/>
      <c r="I78" s="117">
        <v>150000</v>
      </c>
      <c r="J78" s="115"/>
    </row>
    <row r="79" spans="1:10" ht="31.5" customHeight="1">
      <c r="A79" s="18"/>
      <c r="B79" s="18"/>
      <c r="C79" s="12"/>
      <c r="D79" s="38" t="s">
        <v>66</v>
      </c>
      <c r="E79" s="39" t="s">
        <v>157</v>
      </c>
      <c r="F79" s="110"/>
      <c r="G79" s="117"/>
      <c r="H79" s="112"/>
      <c r="I79" s="117">
        <v>5000000</v>
      </c>
      <c r="J79" s="115"/>
    </row>
    <row r="80" spans="1:10" ht="42">
      <c r="A80" s="18"/>
      <c r="B80" s="18"/>
      <c r="C80" s="12"/>
      <c r="D80" s="38" t="s">
        <v>66</v>
      </c>
      <c r="E80" s="39" t="s">
        <v>158</v>
      </c>
      <c r="F80" s="110"/>
      <c r="G80" s="117"/>
      <c r="H80" s="112"/>
      <c r="I80" s="117">
        <v>200000</v>
      </c>
      <c r="J80" s="115"/>
    </row>
    <row r="81" spans="1:10" ht="20.25" customHeight="1">
      <c r="A81" s="8"/>
      <c r="B81" s="8"/>
      <c r="C81" s="9"/>
      <c r="D81" s="10" t="s">
        <v>10</v>
      </c>
      <c r="E81" s="11"/>
      <c r="F81" s="82"/>
      <c r="G81" s="82"/>
      <c r="H81" s="82"/>
      <c r="I81" s="83">
        <f>I11+I14+I22+I26+I31+I42+I38</f>
        <v>166692419</v>
      </c>
      <c r="J81" s="34"/>
    </row>
    <row r="82" ht="123" customHeight="1"/>
    <row r="83" spans="1:10" ht="18.75" customHeight="1">
      <c r="A83" s="138" t="s">
        <v>1</v>
      </c>
      <c r="B83" s="138"/>
      <c r="C83" s="138"/>
      <c r="D83" s="138"/>
      <c r="E83" s="138"/>
      <c r="F83" s="16"/>
      <c r="G83" s="137" t="s">
        <v>23</v>
      </c>
      <c r="H83" s="137"/>
      <c r="I83" s="137"/>
      <c r="J83" s="137"/>
    </row>
    <row r="86" spans="7:8" ht="15">
      <c r="G86" s="4"/>
      <c r="H86" s="4"/>
    </row>
  </sheetData>
  <sheetProtection/>
  <mergeCells count="5">
    <mergeCell ref="B5:J5"/>
    <mergeCell ref="G83:J83"/>
    <mergeCell ref="A83:E83"/>
    <mergeCell ref="A6:B6"/>
    <mergeCell ref="A7:B7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2021-06-03T11:51:15Z</cp:lastPrinted>
  <dcterms:created xsi:type="dcterms:W3CDTF">2004-01-17T10:33:37Z</dcterms:created>
  <dcterms:modified xsi:type="dcterms:W3CDTF">2021-06-07T09:11:56Z</dcterms:modified>
  <cp:category/>
  <cp:version/>
  <cp:contentType/>
  <cp:contentStatus/>
</cp:coreProperties>
</file>