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'дод.7'!$B$1:$K$39</definedName>
  </definedNames>
  <calcPr fullCalcOnLoad="1"/>
</workbook>
</file>

<file path=xl/sharedStrings.xml><?xml version="1.0" encoding="utf-8"?>
<sst xmlns="http://schemas.openxmlformats.org/spreadsheetml/2006/main" count="136" uniqueCount="106">
  <si>
    <t>Загальний фонд</t>
  </si>
  <si>
    <t>Спеціальний фонд</t>
  </si>
  <si>
    <t>1040</t>
  </si>
  <si>
    <t>1090</t>
  </si>
  <si>
    <t>Перший заступник голови обласної ради</t>
  </si>
  <si>
    <t>Рівненська обласна державна адміністрація</t>
  </si>
  <si>
    <t>2400000</t>
  </si>
  <si>
    <t>2410000</t>
  </si>
  <si>
    <t>1510000</t>
  </si>
  <si>
    <t>1500000</t>
  </si>
  <si>
    <t>0200000</t>
  </si>
  <si>
    <t>0210000</t>
  </si>
  <si>
    <t>Забезпечення діяльності інших закладів у сфері соціального захисту і соціального забезпечення</t>
  </si>
  <si>
    <t>Інші заходи та заклади молодіжної політики</t>
  </si>
  <si>
    <t>0800000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</si>
  <si>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</si>
  <si>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</si>
  <si>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</si>
  <si>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0700000</t>
  </si>
  <si>
    <t>0710000</t>
  </si>
  <si>
    <t>Департамент  з питань будівництва та архітектури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</si>
  <si>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</si>
  <si>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</si>
  <si>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</si>
  <si>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</si>
  <si>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</si>
  <si>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</si>
  <si>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</si>
  <si>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</si>
  <si>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Рішення обласної ради від 01.12.2017 №750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</si>
  <si>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</si>
  <si>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</si>
  <si>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</si>
  <si>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</si>
  <si>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</si>
  <si>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</si>
  <si>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</si>
  <si>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</si>
  <si>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</si>
  <si>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</si>
  <si>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</si>
  <si>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</si>
  <si>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</si>
  <si>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Програма розвитку та підтримки обласного комунального підприємства "Міжнародний аеропорт Рівне" на 2021-2023 роки</t>
  </si>
  <si>
    <t>Обласна програма підтримки молоді на 2021-2023 роки</t>
  </si>
  <si>
    <t>0813133</t>
  </si>
  <si>
    <t>Сергій СВИСТАЛЮК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</si>
  <si>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</si>
  <si>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Рішення обласної ради від 24.12.2020 №45</t>
  </si>
  <si>
    <t>Рішення обласної ради від 24.12.2020 №38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</si>
  <si>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</si>
  <si>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</si>
  <si>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</si>
  <si>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</si>
  <si>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</si>
  <si>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</si>
  <si>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Обласна програма запобігання виникненню лісових і торф’яних пожеж та забезпечення їх ефективного гасіння на 2017-2021 роки</t>
  </si>
  <si>
    <t>Рішення обласної ради від 17.03.2017 №480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</si>
  <si>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</si>
  <si>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>Рішення обласної ради від 24.12.2020 №50</t>
  </si>
  <si>
    <t>0443</t>
  </si>
  <si>
    <t>0817323</t>
  </si>
  <si>
    <t>Будівництво  установ та закладів соціальної сфери</t>
  </si>
  <si>
    <t xml:space="preserve">Департамент цивільного захисту та охорони здоров’я населення Рівненської обласної державної адміністрації </t>
  </si>
  <si>
    <t>7693</t>
  </si>
  <si>
    <t>0490</t>
  </si>
  <si>
    <t>Інші заходи, пов'язані з економічною діяльністю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</si>
  <si>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</si>
  <si>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</si>
  <si>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</si>
  <si>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</si>
  <si>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</si>
  <si>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Рішення обласної ради від 17.03.2017 №482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</si>
  <si>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</si>
  <si>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</si>
  <si>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</si>
  <si>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</si>
  <si>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Обласна цільова програма індивідуального житлового будівництва у сільській місцевості "Власний дім" на 2021-2023 роки</t>
  </si>
  <si>
    <t>Розпорядження обласної державної адміністрації від 16.12.2020 №779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</si>
  <si>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</si>
  <si>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</si>
  <si>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</si>
  <si>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</si>
  <si>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</si>
  <si>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</si>
  <si>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Зміни до розподілу витрат обласного бюджету на реалізацію місцевих/регіональних програм у 2021 році</t>
  </si>
  <si>
    <t>0815051</t>
  </si>
  <si>
    <t>0810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</si>
  <si>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</si>
  <si>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2021 року</t>
  </si>
  <si>
    <t>Рішення обласної ради від 24.12.2020 №55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</si>
  <si>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</si>
  <si>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</si>
  <si>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Рішення обласної ради від 24.12.2020 №42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</si>
  <si>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</si>
  <si>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</si>
  <si>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</si>
  <si>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3517670</t>
  </si>
  <si>
    <t>Програма розвитку та підтримки комунального підприємства "Автобаза" Рівненської обласної ради на 2020-2022 роки</t>
  </si>
  <si>
    <t>Рішення обласної ради від 20.12.2019 №1593</t>
  </si>
  <si>
    <t>Інші заходи пов"язані з економічною діяльністю</t>
  </si>
  <si>
    <t>0712070</t>
  </si>
  <si>
    <t>2070</t>
  </si>
  <si>
    <t>Екстрена та швидка медична допомога населенню</t>
  </si>
  <si>
    <t>0724</t>
  </si>
  <si>
    <t>Додаток 6
до рішення Рівненської обласної ради
"Про внесення змін до обласного бюджету Рівненської області на 2021 рік"
від 02 червня 2021 року  № 165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</si>
</sst>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#,##0.00000"/>
    <numFmt numFmtId="207" formatCode="#,##0.00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92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34" fillId="49" borderId="17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4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6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Fill="1" applyBorder="1" applyAlignment="1">
      <alignment vertical="top" wrapText="1"/>
    </xf>
    <xf numFmtId="49" fontId="30" fillId="0" borderId="17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192" fontId="30" fillId="0" borderId="17" xfId="96" applyNumberFormat="1" applyFont="1" applyBorder="1" applyAlignment="1">
      <alignment vertical="top" wrapText="1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4" fillId="49" borderId="17" xfId="0" applyNumberFormat="1" applyFont="1" applyFill="1" applyBorder="1" applyAlignment="1">
      <alignment vertical="top" wrapText="1"/>
    </xf>
    <xf numFmtId="49" fontId="34" fillId="49" borderId="17" xfId="0" applyNumberFormat="1" applyFont="1" applyFill="1" applyBorder="1" applyAlignment="1">
      <alignment vertical="top" wrapText="1"/>
    </xf>
    <xf numFmtId="0" fontId="30" fillId="55" borderId="17" xfId="0" applyFont="1" applyFill="1" applyBorder="1" applyAlignment="1">
      <alignment horizontal="center" vertical="top" wrapText="1"/>
    </xf>
    <xf numFmtId="49" fontId="30" fillId="55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justify" vertical="center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49" fontId="33" fillId="0" borderId="17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vertical="top" wrapText="1"/>
    </xf>
    <xf numFmtId="49" fontId="20" fillId="49" borderId="17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192" fontId="30" fillId="0" borderId="17" xfId="96" applyNumberFormat="1" applyFont="1" applyBorder="1" applyAlignment="1">
      <alignment horizontal="left" vertical="top" wrapText="1"/>
      <protection/>
    </xf>
    <xf numFmtId="4" fontId="30" fillId="0" borderId="17" xfId="96" applyNumberFormat="1" applyFont="1" applyBorder="1">
      <alignment vertical="top"/>
      <protection/>
    </xf>
    <xf numFmtId="4" fontId="29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32" fillId="0" borderId="16" xfId="0" applyNumberFormat="1" applyFont="1" applyFill="1" applyBorder="1" applyAlignment="1" applyProtection="1">
      <alignment horizontal="right" vertical="center"/>
      <protection/>
    </xf>
    <xf numFmtId="4" fontId="26" fillId="0" borderId="17" xfId="0" applyNumberFormat="1" applyFont="1" applyBorder="1" applyAlignment="1">
      <alignment horizontal="center" vertical="center" wrapText="1"/>
    </xf>
    <xf numFmtId="4" fontId="20" fillId="49" borderId="17" xfId="96" applyNumberFormat="1" applyFont="1" applyFill="1" applyBorder="1">
      <alignment vertical="top"/>
      <protection/>
    </xf>
    <xf numFmtId="4" fontId="20" fillId="0" borderId="17" xfId="0" applyNumberFormat="1" applyFont="1" applyFill="1" applyBorder="1" applyAlignment="1">
      <alignment horizontal="right" vertical="top" wrapText="1"/>
    </xf>
    <xf numFmtId="4" fontId="30" fillId="0" borderId="17" xfId="96" applyNumberFormat="1" applyFont="1" applyBorder="1" applyAlignment="1">
      <alignment horizontal="right" vertical="top"/>
      <protection/>
    </xf>
    <xf numFmtId="4" fontId="30" fillId="0" borderId="17" xfId="0" applyNumberFormat="1" applyFont="1" applyFill="1" applyBorder="1" applyAlignment="1">
      <alignment horizontal="right" vertical="top" wrapText="1"/>
    </xf>
    <xf numFmtId="4" fontId="64" fillId="0" borderId="17" xfId="96" applyNumberFormat="1" applyFont="1" applyBorder="1">
      <alignment vertical="top"/>
      <protection/>
    </xf>
    <xf numFmtId="4" fontId="65" fillId="0" borderId="17" xfId="96" applyNumberFormat="1" applyFont="1" applyBorder="1">
      <alignment vertical="top"/>
      <protection/>
    </xf>
    <xf numFmtId="4" fontId="20" fillId="0" borderId="17" xfId="96" applyNumberFormat="1" applyFont="1" applyBorder="1">
      <alignment vertical="top"/>
      <protection/>
    </xf>
    <xf numFmtId="4" fontId="20" fillId="49" borderId="17" xfId="96" applyNumberFormat="1" applyFont="1" applyFill="1" applyBorder="1" applyAlignment="1">
      <alignment horizontal="right" vertical="top"/>
      <protection/>
    </xf>
    <xf numFmtId="4" fontId="35" fillId="0" borderId="17" xfId="0" applyNumberFormat="1" applyFont="1" applyBorder="1" applyAlignment="1">
      <alignment vertical="justify"/>
    </xf>
    <xf numFmtId="4" fontId="0" fillId="0" borderId="0" xfId="0" applyNumberFormat="1" applyFont="1" applyFill="1" applyAlignment="1" applyProtection="1">
      <alignment/>
      <protection/>
    </xf>
    <xf numFmtId="4" fontId="36" fillId="0" borderId="0" xfId="0" applyNumberFormat="1" applyFont="1" applyFill="1" applyBorder="1" applyAlignment="1" applyProtection="1">
      <alignment vertical="top" wrapText="1"/>
      <protection locked="0"/>
    </xf>
    <xf numFmtId="49" fontId="33" fillId="0" borderId="17" xfId="105" applyNumberFormat="1" applyFont="1" applyBorder="1" applyAlignment="1">
      <alignment horizontal="center" vertical="top" wrapText="1"/>
      <protection/>
    </xf>
    <xf numFmtId="49" fontId="33" fillId="0" borderId="17" xfId="105" applyNumberFormat="1" applyFont="1" applyFill="1" applyBorder="1" applyAlignment="1">
      <alignment horizontal="center" vertical="top" wrapText="1"/>
      <protection/>
    </xf>
    <xf numFmtId="49" fontId="30" fillId="0" borderId="17" xfId="105" applyNumberFormat="1" applyFont="1" applyFill="1" applyBorder="1" applyAlignment="1" applyProtection="1">
      <alignment vertical="top" wrapText="1"/>
      <protection locked="0"/>
    </xf>
    <xf numFmtId="0" fontId="30" fillId="0" borderId="17" xfId="105" applyNumberFormat="1" applyFont="1" applyBorder="1" applyAlignment="1" applyProtection="1">
      <alignment vertical="top" wrapText="1"/>
      <protection locked="0"/>
    </xf>
    <xf numFmtId="49" fontId="30" fillId="0" borderId="17" xfId="105" applyNumberFormat="1" applyFont="1" applyFill="1" applyBorder="1" applyAlignment="1">
      <alignment vertical="top" wrapText="1"/>
      <protection/>
    </xf>
    <xf numFmtId="49" fontId="34" fillId="49" borderId="17" xfId="105" applyNumberFormat="1" applyFont="1" applyFill="1" applyBorder="1" applyAlignment="1">
      <alignment horizontal="center" vertical="top" wrapText="1"/>
      <protection/>
    </xf>
    <xf numFmtId="3" fontId="26" fillId="0" borderId="17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4" fontId="20" fillId="49" borderId="17" xfId="96" applyNumberFormat="1" applyFont="1" applyFill="1" applyBorder="1" applyAlignment="1">
      <alignment horizontal="right" vertical="center"/>
      <protection/>
    </xf>
    <xf numFmtId="0" fontId="30" fillId="0" borderId="17" xfId="0" applyFont="1" applyBorder="1" applyAlignment="1">
      <alignment horizontal="left" wrapText="1"/>
    </xf>
    <xf numFmtId="49" fontId="33" fillId="0" borderId="17" xfId="0" applyNumberFormat="1" applyFont="1" applyFill="1" applyBorder="1" applyAlignment="1">
      <alignment horizontal="center" vertical="top" wrapText="1"/>
    </xf>
    <xf numFmtId="192" fontId="20" fillId="49" borderId="17" xfId="96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189" fontId="36" fillId="0" borderId="0" xfId="70" applyFont="1" applyFill="1" applyBorder="1" applyAlignment="1" applyProtection="1">
      <alignment horizontal="left" vertical="top" wrapText="1"/>
      <protection locked="0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top" wrapText="1"/>
    </xf>
    <xf numFmtId="4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0" fillId="0" borderId="20" xfId="0" applyNumberFormat="1" applyFont="1" applyFill="1" applyBorder="1" applyAlignment="1" applyProtection="1">
      <alignment horizontal="center" vertical="center" wrapText="1"/>
      <protection/>
    </xf>
    <xf numFmtId="4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38" fillId="0" borderId="22" xfId="0" applyNumberFormat="1" applyFont="1" applyFill="1" applyBorder="1" applyAlignment="1">
      <alignment horizontal="center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B1">
      <pane xSplit="5" ySplit="7" topLeftCell="G32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1" sqref="G1:K1"/>
    </sheetView>
  </sheetViews>
  <sheetFormatPr defaultColWidth="9.16015625" defaultRowHeight="12.75"/>
  <cols>
    <col min="1" max="1" width="3.83203125" style="3" hidden="1" customWidth="1"/>
    <col min="2" max="2" width="14.16015625" style="8" customWidth="1"/>
    <col min="3" max="3" width="14.5" style="8" customWidth="1"/>
    <col min="4" max="4" width="16.5" style="8" customWidth="1"/>
    <col min="5" max="5" width="50.83203125" style="3" customWidth="1"/>
    <col min="6" max="6" width="68.5" style="3" customWidth="1"/>
    <col min="7" max="7" width="26.33203125" style="3" customWidth="1"/>
    <col min="8" max="8" width="18.83203125" style="54" customWidth="1"/>
    <col min="9" max="9" width="18.33203125" style="54" customWidth="1"/>
    <col min="10" max="11" width="17" style="54" customWidth="1"/>
    <col min="12" max="12" width="10.66015625" style="2" bestFit="1" customWidth="1"/>
    <col min="13" max="16384" width="9.16015625" style="2" customWidth="1"/>
  </cols>
  <sheetData>
    <row r="1" spans="7:11" ht="63" customHeight="1">
      <c r="G1" s="79" t="s">
        <v>105</v>
      </c>
      <c r="H1" s="79"/>
      <c r="I1" s="79"/>
      <c r="J1" s="79"/>
      <c r="K1" s="79"/>
    </row>
    <row r="2" spans="1:11" ht="22.5" customHeight="1">
      <c r="A2" s="1"/>
      <c r="B2" s="69" t="s">
        <v>85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22.5">
      <c r="A3" s="1"/>
      <c r="B3" s="77">
        <v>17100000000</v>
      </c>
      <c r="C3" s="77"/>
      <c r="D3" s="37"/>
      <c r="E3" s="37"/>
      <c r="F3" s="37"/>
      <c r="G3" s="37"/>
      <c r="H3" s="40"/>
      <c r="I3" s="40"/>
      <c r="J3" s="40"/>
      <c r="K3" s="40"/>
    </row>
    <row r="4" spans="1:11" ht="12.75" customHeight="1">
      <c r="A4" s="1"/>
      <c r="B4" s="84" t="s">
        <v>30</v>
      </c>
      <c r="C4" s="84"/>
      <c r="D4" s="37"/>
      <c r="E4" s="37"/>
      <c r="F4" s="37"/>
      <c r="G4" s="37"/>
      <c r="H4" s="40"/>
      <c r="I4" s="40"/>
      <c r="J4" s="40"/>
      <c r="K4" s="40"/>
    </row>
    <row r="5" spans="2:11" ht="17.25">
      <c r="B5" s="9"/>
      <c r="C5" s="9"/>
      <c r="D5" s="9"/>
      <c r="E5" s="4"/>
      <c r="F5" s="12"/>
      <c r="G5" s="12"/>
      <c r="H5" s="41"/>
      <c r="I5" s="41"/>
      <c r="J5" s="42"/>
      <c r="K5" s="43" t="s">
        <v>39</v>
      </c>
    </row>
    <row r="6" spans="1:11" ht="28.5" customHeight="1">
      <c r="A6" s="11"/>
      <c r="B6" s="73" t="s">
        <v>40</v>
      </c>
      <c r="C6" s="73" t="s">
        <v>41</v>
      </c>
      <c r="D6" s="73" t="s">
        <v>22</v>
      </c>
      <c r="E6" s="73" t="s">
        <v>42</v>
      </c>
      <c r="F6" s="75" t="s">
        <v>23</v>
      </c>
      <c r="G6" s="75" t="s">
        <v>24</v>
      </c>
      <c r="H6" s="80" t="s">
        <v>25</v>
      </c>
      <c r="I6" s="82" t="s">
        <v>0</v>
      </c>
      <c r="J6" s="71" t="s">
        <v>1</v>
      </c>
      <c r="K6" s="72"/>
    </row>
    <row r="7" spans="1:11" ht="70.5" customHeight="1">
      <c r="A7" s="11"/>
      <c r="B7" s="74"/>
      <c r="C7" s="74"/>
      <c r="D7" s="74"/>
      <c r="E7" s="74"/>
      <c r="F7" s="76"/>
      <c r="G7" s="76"/>
      <c r="H7" s="81"/>
      <c r="I7" s="83"/>
      <c r="J7" s="44" t="s">
        <v>26</v>
      </c>
      <c r="K7" s="44" t="s">
        <v>27</v>
      </c>
    </row>
    <row r="8" spans="1:11" ht="15">
      <c r="A8" s="11"/>
      <c r="B8" s="20">
        <v>1</v>
      </c>
      <c r="C8" s="20">
        <v>2</v>
      </c>
      <c r="D8" s="20">
        <v>3</v>
      </c>
      <c r="E8" s="20">
        <v>4</v>
      </c>
      <c r="F8" s="5">
        <v>5</v>
      </c>
      <c r="G8" s="5">
        <v>6</v>
      </c>
      <c r="H8" s="62">
        <v>7</v>
      </c>
      <c r="I8" s="63">
        <v>8</v>
      </c>
      <c r="J8" s="62">
        <v>9</v>
      </c>
      <c r="K8" s="62">
        <v>10</v>
      </c>
    </row>
    <row r="9" spans="1:11" s="18" customFormat="1" ht="31.5" customHeight="1">
      <c r="A9" s="17"/>
      <c r="B9" s="15" t="s">
        <v>10</v>
      </c>
      <c r="C9" s="15"/>
      <c r="D9" s="36"/>
      <c r="E9" s="28" t="s">
        <v>5</v>
      </c>
      <c r="F9" s="21" t="s">
        <v>25</v>
      </c>
      <c r="G9" s="21"/>
      <c r="H9" s="45">
        <f aca="true" t="shared" si="0" ref="H9:H27">I9+J9</f>
        <v>4427000</v>
      </c>
      <c r="I9" s="45">
        <f aca="true" t="shared" si="1" ref="I9:K10">I10</f>
        <v>0</v>
      </c>
      <c r="J9" s="45">
        <f t="shared" si="1"/>
        <v>4427000</v>
      </c>
      <c r="K9" s="45">
        <f t="shared" si="1"/>
        <v>4427000</v>
      </c>
    </row>
    <row r="10" spans="1:11" s="18" customFormat="1" ht="31.5" customHeight="1">
      <c r="A10" s="17"/>
      <c r="B10" s="15" t="s">
        <v>11</v>
      </c>
      <c r="C10" s="15"/>
      <c r="D10" s="36"/>
      <c r="E10" s="28" t="s">
        <v>5</v>
      </c>
      <c r="F10" s="21" t="s">
        <v>25</v>
      </c>
      <c r="G10" s="21"/>
      <c r="H10" s="45">
        <f>H11</f>
        <v>4427000</v>
      </c>
      <c r="I10" s="45">
        <f t="shared" si="1"/>
        <v>0</v>
      </c>
      <c r="J10" s="45">
        <f t="shared" si="1"/>
        <v>4427000</v>
      </c>
      <c r="K10" s="45">
        <f t="shared" si="1"/>
        <v>4427000</v>
      </c>
    </row>
    <row r="11" spans="1:11" s="18" customFormat="1" ht="53.25" customHeight="1">
      <c r="A11" s="17"/>
      <c r="B11" s="16" t="s">
        <v>52</v>
      </c>
      <c r="C11" s="16" t="s">
        <v>53</v>
      </c>
      <c r="D11" s="16" t="s">
        <v>54</v>
      </c>
      <c r="E11" s="34" t="s">
        <v>55</v>
      </c>
      <c r="F11" s="25" t="s">
        <v>56</v>
      </c>
      <c r="G11" s="22" t="s">
        <v>57</v>
      </c>
      <c r="H11" s="51">
        <f>I11+J11</f>
        <v>4427000</v>
      </c>
      <c r="I11" s="39"/>
      <c r="J11" s="39">
        <v>4427000</v>
      </c>
      <c r="K11" s="39">
        <v>4427000</v>
      </c>
    </row>
    <row r="12" spans="2:11" ht="50.25" customHeight="1">
      <c r="B12" s="61" t="s">
        <v>18</v>
      </c>
      <c r="C12" s="61"/>
      <c r="D12" s="61"/>
      <c r="E12" s="27" t="s">
        <v>63</v>
      </c>
      <c r="F12" s="21" t="s">
        <v>25</v>
      </c>
      <c r="G12" s="21"/>
      <c r="H12" s="64">
        <f>H13</f>
        <v>20000</v>
      </c>
      <c r="I12" s="64">
        <f>I13</f>
        <v>20000</v>
      </c>
      <c r="J12" s="64">
        <f>J13</f>
        <v>0</v>
      </c>
      <c r="K12" s="64">
        <f>K13</f>
        <v>0</v>
      </c>
    </row>
    <row r="13" spans="2:11" ht="51.75" customHeight="1">
      <c r="B13" s="61" t="s">
        <v>19</v>
      </c>
      <c r="C13" s="61"/>
      <c r="D13" s="61"/>
      <c r="E13" s="27" t="s">
        <v>63</v>
      </c>
      <c r="F13" s="21" t="s">
        <v>25</v>
      </c>
      <c r="G13" s="21"/>
      <c r="H13" s="64">
        <f>I13+J13</f>
        <v>20000</v>
      </c>
      <c r="I13" s="64">
        <f>I14</f>
        <v>20000</v>
      </c>
      <c r="J13" s="64">
        <f>J14</f>
        <v>0</v>
      </c>
      <c r="K13" s="64">
        <f>K14</f>
        <v>0</v>
      </c>
    </row>
    <row r="14" spans="2:11" ht="46.5">
      <c r="B14" s="56" t="s">
        <v>101</v>
      </c>
      <c r="C14" s="57" t="s">
        <v>102</v>
      </c>
      <c r="D14" s="57" t="s">
        <v>104</v>
      </c>
      <c r="E14" s="58" t="s">
        <v>103</v>
      </c>
      <c r="F14" s="59" t="s">
        <v>58</v>
      </c>
      <c r="G14" s="60" t="s">
        <v>59</v>
      </c>
      <c r="H14" s="46">
        <f>I14+J14</f>
        <v>20000</v>
      </c>
      <c r="I14" s="47">
        <v>20000</v>
      </c>
      <c r="J14" s="48"/>
      <c r="K14" s="46"/>
    </row>
    <row r="15" spans="2:11" ht="69.75" customHeight="1">
      <c r="B15" s="15" t="s">
        <v>14</v>
      </c>
      <c r="C15" s="15"/>
      <c r="D15" s="15"/>
      <c r="E15" s="19" t="s">
        <v>47</v>
      </c>
      <c r="F15" s="21" t="s">
        <v>25</v>
      </c>
      <c r="G15" s="21"/>
      <c r="H15" s="52">
        <f t="shared" si="0"/>
        <v>870500</v>
      </c>
      <c r="I15" s="52">
        <f>I16</f>
        <v>821098</v>
      </c>
      <c r="J15" s="52">
        <f>J16</f>
        <v>49402</v>
      </c>
      <c r="K15" s="52">
        <f>K16</f>
        <v>49402</v>
      </c>
    </row>
    <row r="16" spans="2:11" ht="72" customHeight="1">
      <c r="B16" s="15" t="s">
        <v>15</v>
      </c>
      <c r="C16" s="15"/>
      <c r="D16" s="15"/>
      <c r="E16" s="19" t="s">
        <v>47</v>
      </c>
      <c r="F16" s="21" t="s">
        <v>25</v>
      </c>
      <c r="G16" s="21"/>
      <c r="H16" s="52">
        <f t="shared" si="0"/>
        <v>870500</v>
      </c>
      <c r="I16" s="52">
        <f>SUM(I17:I22)</f>
        <v>821098</v>
      </c>
      <c r="J16" s="52">
        <f>SUM(J17:J22)</f>
        <v>49402</v>
      </c>
      <c r="K16" s="52">
        <f>SUM(K17:K22)</f>
        <v>49402</v>
      </c>
    </row>
    <row r="17" spans="2:11" ht="30.75">
      <c r="B17" s="16" t="s">
        <v>45</v>
      </c>
      <c r="C17" s="29">
        <v>3133</v>
      </c>
      <c r="D17" s="30" t="s">
        <v>2</v>
      </c>
      <c r="E17" s="35" t="s">
        <v>13</v>
      </c>
      <c r="F17" s="33" t="s">
        <v>44</v>
      </c>
      <c r="G17" s="33" t="s">
        <v>48</v>
      </c>
      <c r="H17" s="46">
        <f t="shared" si="0"/>
        <v>165000</v>
      </c>
      <c r="I17" s="39">
        <f>95000+70000</f>
        <v>165000</v>
      </c>
      <c r="J17" s="39"/>
      <c r="K17" s="46"/>
    </row>
    <row r="18" spans="2:11" ht="77.25">
      <c r="B18" s="16" t="s">
        <v>50</v>
      </c>
      <c r="C18" s="29">
        <v>3140</v>
      </c>
      <c r="D18" s="30" t="s">
        <v>2</v>
      </c>
      <c r="E18" s="35" t="s">
        <v>51</v>
      </c>
      <c r="F18" s="33" t="s">
        <v>37</v>
      </c>
      <c r="G18" s="33" t="s">
        <v>38</v>
      </c>
      <c r="H18" s="46">
        <f t="shared" si="0"/>
        <v>284000</v>
      </c>
      <c r="I18" s="39">
        <f>24000+260000</f>
        <v>284000</v>
      </c>
      <c r="J18" s="39"/>
      <c r="K18" s="46"/>
    </row>
    <row r="19" spans="2:11" ht="46.5">
      <c r="B19" s="16" t="s">
        <v>16</v>
      </c>
      <c r="C19" s="29">
        <v>3241</v>
      </c>
      <c r="D19" s="30" t="s">
        <v>3</v>
      </c>
      <c r="E19" s="35" t="s">
        <v>12</v>
      </c>
      <c r="F19" s="38" t="s">
        <v>17</v>
      </c>
      <c r="G19" s="33" t="s">
        <v>29</v>
      </c>
      <c r="H19" s="46">
        <f t="shared" si="0"/>
        <v>243598</v>
      </c>
      <c r="I19" s="39">
        <f>-3500+139098+36500+6500+39000+6500+19500</f>
        <v>243598</v>
      </c>
      <c r="J19" s="39"/>
      <c r="K19" s="46"/>
    </row>
    <row r="20" spans="2:11" ht="46.5">
      <c r="B20" s="16" t="s">
        <v>16</v>
      </c>
      <c r="C20" s="29">
        <v>3241</v>
      </c>
      <c r="D20" s="30" t="s">
        <v>3</v>
      </c>
      <c r="E20" s="35" t="s">
        <v>12</v>
      </c>
      <c r="F20" s="33" t="s">
        <v>37</v>
      </c>
      <c r="G20" s="33" t="s">
        <v>38</v>
      </c>
      <c r="H20" s="46">
        <f t="shared" si="0"/>
        <v>3500</v>
      </c>
      <c r="I20" s="39">
        <v>3500</v>
      </c>
      <c r="J20" s="39"/>
      <c r="K20" s="46"/>
    </row>
    <row r="21" spans="2:11" ht="61.5">
      <c r="B21" s="16" t="s">
        <v>86</v>
      </c>
      <c r="C21" s="29">
        <v>5051</v>
      </c>
      <c r="D21" s="16" t="s">
        <v>87</v>
      </c>
      <c r="E21" s="35" t="s">
        <v>88</v>
      </c>
      <c r="F21" s="65" t="s">
        <v>89</v>
      </c>
      <c r="G21" s="33" t="s">
        <v>90</v>
      </c>
      <c r="H21" s="46">
        <f t="shared" si="0"/>
        <v>125000</v>
      </c>
      <c r="I21" s="39">
        <v>125000</v>
      </c>
      <c r="J21" s="39"/>
      <c r="K21" s="46"/>
    </row>
    <row r="22" spans="2:11" ht="30.75">
      <c r="B22" s="16" t="s">
        <v>61</v>
      </c>
      <c r="C22" s="29">
        <v>7323</v>
      </c>
      <c r="D22" s="30" t="s">
        <v>60</v>
      </c>
      <c r="E22" s="25" t="s">
        <v>62</v>
      </c>
      <c r="F22" s="38" t="s">
        <v>17</v>
      </c>
      <c r="G22" s="33" t="s">
        <v>29</v>
      </c>
      <c r="H22" s="46">
        <f t="shared" si="0"/>
        <v>49402</v>
      </c>
      <c r="I22" s="39"/>
      <c r="J22" s="39">
        <v>49402</v>
      </c>
      <c r="K22" s="48">
        <v>49402</v>
      </c>
    </row>
    <row r="23" spans="2:11" ht="66" customHeight="1">
      <c r="B23" s="15" t="s">
        <v>94</v>
      </c>
      <c r="C23" s="15"/>
      <c r="D23" s="15"/>
      <c r="E23" s="19" t="s">
        <v>95</v>
      </c>
      <c r="F23" s="21" t="s">
        <v>25</v>
      </c>
      <c r="G23" s="21"/>
      <c r="H23" s="67">
        <f>H24</f>
        <v>1000000</v>
      </c>
      <c r="I23" s="67">
        <f>I24</f>
        <v>1000000</v>
      </c>
      <c r="J23" s="67">
        <f>J24</f>
        <v>0</v>
      </c>
      <c r="K23" s="67">
        <f>K24</f>
        <v>0</v>
      </c>
    </row>
    <row r="24" spans="2:11" ht="65.25" customHeight="1">
      <c r="B24" s="15" t="s">
        <v>96</v>
      </c>
      <c r="C24" s="15"/>
      <c r="D24" s="15"/>
      <c r="E24" s="19" t="s">
        <v>95</v>
      </c>
      <c r="F24" s="21" t="s">
        <v>25</v>
      </c>
      <c r="G24" s="21"/>
      <c r="H24" s="67">
        <f>I24+J24</f>
        <v>1000000</v>
      </c>
      <c r="I24" s="67">
        <f>I25</f>
        <v>1000000</v>
      </c>
      <c r="J24" s="67">
        <f>J25</f>
        <v>0</v>
      </c>
      <c r="K24" s="67">
        <f>K25</f>
        <v>0</v>
      </c>
    </row>
    <row r="25" spans="2:11" ht="53.25" customHeight="1">
      <c r="B25" s="16" t="s">
        <v>91</v>
      </c>
      <c r="C25" s="29">
        <v>7693</v>
      </c>
      <c r="D25" s="30" t="s">
        <v>65</v>
      </c>
      <c r="E25" s="25" t="s">
        <v>66</v>
      </c>
      <c r="F25" s="38" t="s">
        <v>92</v>
      </c>
      <c r="G25" s="33" t="s">
        <v>93</v>
      </c>
      <c r="H25" s="46">
        <f>I25+J25</f>
        <v>1000000</v>
      </c>
      <c r="I25" s="39">
        <v>1000000</v>
      </c>
      <c r="J25" s="39"/>
      <c r="K25" s="48"/>
    </row>
    <row r="26" spans="2:11" ht="45">
      <c r="B26" s="15" t="s">
        <v>9</v>
      </c>
      <c r="C26" s="15"/>
      <c r="D26" s="15"/>
      <c r="E26" s="19" t="s">
        <v>20</v>
      </c>
      <c r="F26" s="21" t="s">
        <v>25</v>
      </c>
      <c r="G26" s="21"/>
      <c r="H26" s="45">
        <f t="shared" si="0"/>
        <v>158000</v>
      </c>
      <c r="I26" s="45">
        <f>I27</f>
        <v>0</v>
      </c>
      <c r="J26" s="45">
        <f>J27</f>
        <v>158000</v>
      </c>
      <c r="K26" s="45">
        <f>K27</f>
        <v>0</v>
      </c>
    </row>
    <row r="27" spans="1:11" s="18" customFormat="1" ht="45">
      <c r="A27" s="17"/>
      <c r="B27" s="15" t="s">
        <v>8</v>
      </c>
      <c r="C27" s="15"/>
      <c r="D27" s="15"/>
      <c r="E27" s="19" t="s">
        <v>20</v>
      </c>
      <c r="F27" s="21" t="s">
        <v>25</v>
      </c>
      <c r="G27" s="21"/>
      <c r="H27" s="45">
        <f t="shared" si="0"/>
        <v>158000</v>
      </c>
      <c r="I27" s="45">
        <f>SUM(I28:I28)</f>
        <v>0</v>
      </c>
      <c r="J27" s="45">
        <f>SUM(J28:J28)</f>
        <v>158000</v>
      </c>
      <c r="K27" s="45">
        <f>SUM(K28:K28)</f>
        <v>0</v>
      </c>
    </row>
    <row r="28" spans="1:11" s="18" customFormat="1" ht="30.75">
      <c r="A28" s="17"/>
      <c r="B28" s="14" t="s">
        <v>67</v>
      </c>
      <c r="C28" s="14" t="s">
        <v>68</v>
      </c>
      <c r="D28" s="14" t="s">
        <v>69</v>
      </c>
      <c r="E28" s="23" t="s">
        <v>70</v>
      </c>
      <c r="F28" s="22" t="s">
        <v>71</v>
      </c>
      <c r="G28" s="22" t="s">
        <v>72</v>
      </c>
      <c r="H28" s="51">
        <f aca="true" t="shared" si="2" ref="H28:H36">I28+J28</f>
        <v>158000</v>
      </c>
      <c r="I28" s="49"/>
      <c r="J28" s="48">
        <v>158000</v>
      </c>
      <c r="K28" s="39"/>
    </row>
    <row r="29" spans="1:11" s="18" customFormat="1" ht="45">
      <c r="A29" s="17"/>
      <c r="B29" s="15" t="s">
        <v>6</v>
      </c>
      <c r="C29" s="15"/>
      <c r="D29" s="15"/>
      <c r="E29" s="19" t="s">
        <v>21</v>
      </c>
      <c r="F29" s="21" t="s">
        <v>25</v>
      </c>
      <c r="G29" s="21"/>
      <c r="H29" s="45">
        <f t="shared" si="2"/>
        <v>0</v>
      </c>
      <c r="I29" s="45">
        <f>I30</f>
        <v>0</v>
      </c>
      <c r="J29" s="45">
        <f>J30</f>
        <v>0</v>
      </c>
      <c r="K29" s="45">
        <f>K30</f>
        <v>0</v>
      </c>
    </row>
    <row r="30" spans="1:11" s="18" customFormat="1" ht="45">
      <c r="A30" s="17"/>
      <c r="B30" s="15" t="s">
        <v>7</v>
      </c>
      <c r="C30" s="15"/>
      <c r="D30" s="15"/>
      <c r="E30" s="19" t="s">
        <v>21</v>
      </c>
      <c r="F30" s="21" t="s">
        <v>25</v>
      </c>
      <c r="G30" s="21"/>
      <c r="H30" s="45">
        <f t="shared" si="2"/>
        <v>0</v>
      </c>
      <c r="I30" s="45">
        <f>SUM(I31:I32)</f>
        <v>0</v>
      </c>
      <c r="J30" s="45">
        <f>SUM(J31:J32)</f>
        <v>0</v>
      </c>
      <c r="K30" s="45">
        <f>SUM(K31:K32)</f>
        <v>0</v>
      </c>
    </row>
    <row r="31" spans="2:11" ht="78" customHeight="1">
      <c r="B31" s="16" t="s">
        <v>73</v>
      </c>
      <c r="C31" s="16" t="s">
        <v>74</v>
      </c>
      <c r="D31" s="16" t="s">
        <v>75</v>
      </c>
      <c r="E31" s="31" t="s">
        <v>76</v>
      </c>
      <c r="F31" s="22" t="s">
        <v>77</v>
      </c>
      <c r="G31" s="22" t="s">
        <v>78</v>
      </c>
      <c r="H31" s="51">
        <f t="shared" si="2"/>
        <v>180000</v>
      </c>
      <c r="I31" s="39">
        <v>180000</v>
      </c>
      <c r="J31" s="50"/>
      <c r="K31" s="51"/>
    </row>
    <row r="32" spans="2:11" ht="32.25" customHeight="1">
      <c r="B32" s="16" t="s">
        <v>79</v>
      </c>
      <c r="C32" s="16" t="s">
        <v>80</v>
      </c>
      <c r="D32" s="14" t="s">
        <v>81</v>
      </c>
      <c r="E32" s="23" t="s">
        <v>82</v>
      </c>
      <c r="F32" s="22" t="s">
        <v>83</v>
      </c>
      <c r="G32" s="22" t="s">
        <v>84</v>
      </c>
      <c r="H32" s="51">
        <f t="shared" si="2"/>
        <v>-180000</v>
      </c>
      <c r="I32" s="39">
        <v>-180000</v>
      </c>
      <c r="J32" s="50"/>
      <c r="K32" s="51"/>
    </row>
    <row r="33" spans="2:11" ht="45">
      <c r="B33" s="15" t="s">
        <v>31</v>
      </c>
      <c r="C33" s="15"/>
      <c r="D33" s="15"/>
      <c r="E33" s="19" t="s">
        <v>32</v>
      </c>
      <c r="F33" s="21" t="s">
        <v>25</v>
      </c>
      <c r="G33" s="21"/>
      <c r="H33" s="45">
        <f t="shared" si="2"/>
        <v>2560625</v>
      </c>
      <c r="I33" s="45">
        <f aca="true" t="shared" si="3" ref="I33:K34">I34</f>
        <v>2560625</v>
      </c>
      <c r="J33" s="45">
        <f t="shared" si="3"/>
        <v>0</v>
      </c>
      <c r="K33" s="45">
        <f t="shared" si="3"/>
        <v>0</v>
      </c>
    </row>
    <row r="34" spans="2:11" ht="45">
      <c r="B34" s="15" t="s">
        <v>33</v>
      </c>
      <c r="C34" s="15"/>
      <c r="D34" s="15"/>
      <c r="E34" s="19" t="s">
        <v>32</v>
      </c>
      <c r="F34" s="21" t="s">
        <v>25</v>
      </c>
      <c r="G34" s="21"/>
      <c r="H34" s="45">
        <f t="shared" si="2"/>
        <v>2560625</v>
      </c>
      <c r="I34" s="45">
        <f>I35+I36</f>
        <v>2560625</v>
      </c>
      <c r="J34" s="45">
        <f t="shared" si="3"/>
        <v>0</v>
      </c>
      <c r="K34" s="45">
        <f t="shared" si="3"/>
        <v>0</v>
      </c>
    </row>
    <row r="35" spans="2:11" ht="30.75">
      <c r="B35" s="14" t="s">
        <v>34</v>
      </c>
      <c r="C35" s="16">
        <v>7430</v>
      </c>
      <c r="D35" s="14" t="s">
        <v>35</v>
      </c>
      <c r="E35" s="23" t="s">
        <v>36</v>
      </c>
      <c r="F35" s="25" t="s">
        <v>43</v>
      </c>
      <c r="G35" s="22" t="s">
        <v>49</v>
      </c>
      <c r="H35" s="51">
        <f t="shared" si="2"/>
        <v>2110625</v>
      </c>
      <c r="I35" s="39">
        <v>2110625</v>
      </c>
      <c r="J35" s="39"/>
      <c r="K35" s="51"/>
    </row>
    <row r="36" spans="2:11" ht="57.75" customHeight="1">
      <c r="B36" s="14" t="s">
        <v>97</v>
      </c>
      <c r="C36" s="66" t="s">
        <v>64</v>
      </c>
      <c r="D36" s="26" t="s">
        <v>65</v>
      </c>
      <c r="E36" s="23" t="s">
        <v>100</v>
      </c>
      <c r="F36" s="25" t="s">
        <v>98</v>
      </c>
      <c r="G36" s="22" t="s">
        <v>99</v>
      </c>
      <c r="H36" s="51">
        <f t="shared" si="2"/>
        <v>450000</v>
      </c>
      <c r="I36" s="39">
        <v>450000</v>
      </c>
      <c r="J36" s="39"/>
      <c r="K36" s="51"/>
    </row>
    <row r="37" spans="2:11" ht="17.25">
      <c r="B37" s="6"/>
      <c r="C37" s="6"/>
      <c r="D37" s="10"/>
      <c r="E37" s="32" t="s">
        <v>28</v>
      </c>
      <c r="F37" s="7"/>
      <c r="G37" s="7"/>
      <c r="H37" s="53">
        <f>H9+H12+H15+H23+H26+H29+H33</f>
        <v>9036125</v>
      </c>
      <c r="I37" s="53">
        <f>I9+I12+I15+I23+I26+I29+I33</f>
        <v>4401723</v>
      </c>
      <c r="J37" s="53">
        <f>J9+J12+J15+J23+J26+J29+J33</f>
        <v>4634402</v>
      </c>
      <c r="K37" s="53">
        <f>K9+K12+K15+K23+K26+K29+K33</f>
        <v>4476402</v>
      </c>
    </row>
    <row r="38" ht="75" customHeight="1"/>
    <row r="39" spans="2:11" ht="17.25">
      <c r="B39" s="70" t="s">
        <v>4</v>
      </c>
      <c r="C39" s="70"/>
      <c r="D39" s="70"/>
      <c r="E39" s="70"/>
      <c r="F39" s="24"/>
      <c r="G39" s="24"/>
      <c r="H39" s="55"/>
      <c r="I39" s="78" t="s">
        <v>46</v>
      </c>
      <c r="J39" s="78"/>
      <c r="K39" s="78"/>
    </row>
    <row r="40" spans="2:16" ht="20.25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13"/>
      <c r="M40" s="13"/>
      <c r="N40" s="13"/>
      <c r="O40" s="13"/>
      <c r="P40" s="13"/>
    </row>
    <row r="41" spans="2:16" ht="19.5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3"/>
      <c r="M41" s="13"/>
      <c r="N41" s="13"/>
      <c r="O41" s="13"/>
      <c r="P41" s="13"/>
    </row>
  </sheetData>
  <sheetProtection/>
  <mergeCells count="17">
    <mergeCell ref="I39:K39"/>
    <mergeCell ref="G1:K1"/>
    <mergeCell ref="G6:G7"/>
    <mergeCell ref="H6:H7"/>
    <mergeCell ref="I6:I7"/>
    <mergeCell ref="B40:K40"/>
    <mergeCell ref="B4:C4"/>
    <mergeCell ref="B41:K41"/>
    <mergeCell ref="B2:K2"/>
    <mergeCell ref="B39:E39"/>
    <mergeCell ref="J6:K6"/>
    <mergeCell ref="B6:B7"/>
    <mergeCell ref="C6:C7"/>
    <mergeCell ref="D6:D7"/>
    <mergeCell ref="E6:E7"/>
    <mergeCell ref="F6:F7"/>
    <mergeCell ref="B3:C3"/>
  </mergeCells>
  <printOptions/>
  <pageMargins left="0.2755905511811024" right="0.31496062992125984" top="0.7480314960629921" bottom="0.35433070866141736" header="0.35433070866141736" footer="0.35433070866141736"/>
  <pageSetup fitToHeight="32" horizontalDpi="600" verticalDpi="600" orientation="landscape" paperSize="9" scale="60" r:id="rId1"/>
  <headerFooter differentFirst="1" alignWithMargins="0">
    <oddHeader>&amp;C&amp;P</oddHeader>
  </headerFooter>
  <rowBreaks count="2" manualBreakCount="2">
    <brk id="18" min="1" max="10" man="1"/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2021-06-03T11:46:39Z</cp:lastPrinted>
  <dcterms:created xsi:type="dcterms:W3CDTF">2014-01-17T10:52:16Z</dcterms:created>
  <dcterms:modified xsi:type="dcterms:W3CDTF">2021-06-07T09:15:39Z</dcterms:modified>
  <cp:category/>
  <cp:version/>
  <cp:contentType/>
  <cp:contentStatus/>
</cp:coreProperties>
</file>