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0" windowWidth="15480" windowHeight="10080" activeTab="0"/>
  </bookViews>
  <sheets>
    <sheet name="дод.4" sheetId="1" r:id="rId1"/>
  </sheets>
  <definedNames>
    <definedName name="_xlfn.AGGREGATE" hidden="1">#NAME?</definedName>
    <definedName name="_xlnm.Print_Titles" localSheetId="0">'дод.4'!$D:$E,'дод.4'!$9:$16</definedName>
    <definedName name="_xlnm.Print_Area" localSheetId="0">'дод.4'!$D$2:$BX$90</definedName>
  </definedNames>
  <calcPr fullCalcOnLoad="1"/>
</workbook>
</file>

<file path=xl/sharedStrings.xml><?xml version="1.0" encoding="utf-8"?>
<sst xmlns="http://schemas.openxmlformats.org/spreadsheetml/2006/main" count="289" uniqueCount="208">
  <si>
    <t>-</t>
  </si>
  <si>
    <t>О3</t>
  </si>
  <si>
    <t>O2</t>
  </si>
  <si>
    <t>О4</t>
  </si>
  <si>
    <t xml:space="preserve">Разом по бюджетах районів </t>
  </si>
  <si>
    <t>Обласний бюджет</t>
  </si>
  <si>
    <t>17501000000</t>
  </si>
  <si>
    <t>17502000000</t>
  </si>
  <si>
    <t>17503000000</t>
  </si>
  <si>
    <t>17504000000</t>
  </si>
  <si>
    <t>17505000000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</si>
  <si>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</si>
  <si>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</si>
  <si>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</si>
  <si>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</si>
  <si>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</si>
  <si>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</si>
  <si>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</si>
  <si>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</si>
  <si>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</si>
  <si>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</si>
  <si>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</si>
  <si>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</si>
  <si>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</si>
  <si>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</si>
  <si>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</si>
  <si>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</si>
  <si>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17524000000</t>
  </si>
  <si>
    <t>17525000000</t>
  </si>
  <si>
    <t>Найменування бюджету - одержувача/надавача міжбюджетного трансферту</t>
  </si>
  <si>
    <t>17305200000</t>
  </si>
  <si>
    <t>Районний бюджет Дубенського району</t>
  </si>
  <si>
    <t>17314200000</t>
  </si>
  <si>
    <t>Районний бюджет Рівненського району</t>
  </si>
  <si>
    <t>Районний бюджет Сарненського району</t>
  </si>
  <si>
    <t>Усього по бюджету області</t>
  </si>
  <si>
    <t>(код бюджету)</t>
  </si>
  <si>
    <t>найменування трансферту</t>
  </si>
  <si>
    <t>субвенції</t>
  </si>
  <si>
    <t>(грн)</t>
  </si>
  <si>
    <t>Код бюджету</t>
  </si>
  <si>
    <t>Районний бюджет Вараського району</t>
  </si>
  <si>
    <t>Бюджет Бабинської сільської територіальної громади</t>
  </si>
  <si>
    <t>Бюджет Бугринської сільської 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</si>
  <si>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</si>
  <si>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</si>
  <si>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 територіальної громади</t>
  </si>
  <si>
    <t>Бюджет Радивилівської міської  територіальної громади</t>
  </si>
  <si>
    <t>Бюджет Крупецької сільської територіальної громади</t>
  </si>
  <si>
    <t>Бюджет Привільненської сільської  територіальної громади</t>
  </si>
  <si>
    <t>Бюджет Мирогощанської сільської  територіальної громади</t>
  </si>
  <si>
    <t>Бюджет Локницької сільської  територіальної громади</t>
  </si>
  <si>
    <t>Бюджет Смизької селищної  територіальної громади</t>
  </si>
  <si>
    <t>Бюджет Висоцької сільської  територіальної громади</t>
  </si>
  <si>
    <t>Бюджет Козинської сільської  територіальної громади</t>
  </si>
  <si>
    <t>Бюджет Млинівської селищної  територіальної громади</t>
  </si>
  <si>
    <t>Бюджет Боремельської сільської 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</si>
  <si>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</si>
  <si>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</si>
  <si>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 територіальної громади</t>
  </si>
  <si>
    <t>Бюджет Тараканівської сільської  територіальної громади</t>
  </si>
  <si>
    <t>Бюджет Ярославицької сільської  територіальної громади</t>
  </si>
  <si>
    <t>Бюджет Клеванської селищної  територіальної громади</t>
  </si>
  <si>
    <t>Бюджет Немовицької сільської  територіальної громади</t>
  </si>
  <si>
    <t>Бюджет Демидівської селищної  територіальної громади</t>
  </si>
  <si>
    <t>Бюджет Малолюбашанської сільської  територіальної громади</t>
  </si>
  <si>
    <t>Бюджет Олександрійської сільської  територіальної громади</t>
  </si>
  <si>
    <t>Бюджет Шпанівської сільської територіальної громади</t>
  </si>
  <si>
    <t>Бюджет Повчанської сільської  територіальної громади</t>
  </si>
  <si>
    <t>Бюджет Дядьковицької сільської  територіальної громади</t>
  </si>
  <si>
    <t>Бюджет Корнинської сільської  територіальної громади</t>
  </si>
  <si>
    <t>Бюджет Старосільської сільської  територіальної громади</t>
  </si>
  <si>
    <t>Бюджет Вараської міської територіальної громади</t>
  </si>
  <si>
    <t>Бюджет Острозької міської  територіальної громади</t>
  </si>
  <si>
    <t>Бюджет Степанської селищної  територіальної громади</t>
  </si>
  <si>
    <t xml:space="preserve">Бюджет Малинської сільської територіальної громади </t>
  </si>
  <si>
    <t xml:space="preserve">Бюджет Антонівської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</si>
  <si>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</si>
  <si>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Вирівської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</si>
  <si>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</si>
  <si>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Каноницької сільської територіальної громади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</si>
  <si>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</si>
  <si>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</si>
  <si>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Бюджет Семидубської сільської територіальної громади </t>
  </si>
  <si>
    <t>Бюджет Березівської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</si>
  <si>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</si>
  <si>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</si>
  <si>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</si>
  <si>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</si>
  <si>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</si>
  <si>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</si>
  <si>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</si>
  <si>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</si>
  <si>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</si>
  <si>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</si>
  <si>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</si>
  <si>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</si>
  <si>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</si>
  <si>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</si>
  <si>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</si>
  <si>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</si>
  <si>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</si>
  <si>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</si>
  <si>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</si>
  <si>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</si>
  <si>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</si>
  <si>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І.Трансферти до загального фонду бюджету</t>
  </si>
  <si>
    <t>ІІ.Трансферти до спеціального фонду бюджету</t>
  </si>
  <si>
    <t>загальний фонд</t>
  </si>
  <si>
    <t>спеціальний фонд</t>
  </si>
  <si>
    <t xml:space="preserve"> у тому числі:</t>
  </si>
  <si>
    <t>УСЬОГО за розділами І,ІІ</t>
  </si>
  <si>
    <t>Інші субвенції  з місцевого бюджету</t>
  </si>
  <si>
    <t>1.Показники міжбюджетних трансфертів з інших бюджетів</t>
  </si>
  <si>
    <t>Інші субвенції з місцевого бюджету</t>
  </si>
  <si>
    <t>Зміни до міжбюджетних трансфертів на 2021 рік</t>
  </si>
  <si>
    <t>Разом по бюджетах територіальних громад</t>
  </si>
  <si>
    <t>Разом по бюджетах районів та територіальних громад</t>
  </si>
  <si>
    <t>на співфінансування придбання шкільних автобусів</t>
  </si>
  <si>
    <t xml:space="preserve">на обслуговування осіб з інвалідністю в Рівненському обласному центрі комплексної реабілітації </t>
  </si>
  <si>
    <t>2.Показники міжбюджетних трансфертів іншим бюджетам</t>
  </si>
  <si>
    <t>0619350</t>
  </si>
  <si>
    <t xml:space="preserve">на проведення супервізії (видатки споживання) </t>
  </si>
  <si>
    <t>Додаток  4
до рішення Рівненської обласної ради
"Про внесення змін до обласного бюджету                                                                      Рівненської області на 2021 рік"
від ________ 2021 року  №____</t>
  </si>
  <si>
    <t>Cубвенція з державного бюджету місцевим бюджетам на здійснення заходів щодо соціально-економічного розвитку окремих територій</t>
  </si>
  <si>
    <t>0619310</t>
  </si>
  <si>
    <t>0619330</t>
  </si>
  <si>
    <t xml:space="preserve">оплату праці з нарахуваннями педагогічних працівників інклюзивно-ресурсних центрів </t>
  </si>
  <si>
    <t>оплата праці з нарахуваннями  (видатки споживання)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</si>
  <si>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</si>
  <si>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</si>
  <si>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2719770</t>
  </si>
  <si>
    <t xml:space="preserve">Програма економічного та соціального розвитку Рівненської області на 2021 рік (проведення щорічного обласного конкурсу проектів розвитку територіальних громад області)
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</si>
  <si>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</si>
  <si>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</si>
  <si>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 xml:space="preserve">На коригування проектно-кошторисної документації по об'єкту "Будівництво дитячого дошкільного закладу по вул. Свободи, 14 в с. Колоденка Рівненського району" </t>
  </si>
  <si>
    <t>Будівництво дитячого дошкільного закладу по вул. Свободи, 14 в с. Колоденка Рівненського району (в т.ч. коригування проектно-кошторисної документації)</t>
  </si>
  <si>
    <t>Співфінансування об’єкта «Будівництво дошкільного навчального закладу ясла-садок за адресою вул. Коновальця, 16 у м. Рівному»</t>
  </si>
  <si>
    <t>Співфінансування об’єкта «Будівництво дошкільного навчального закладу ясла-садок за адресою вул. Коновальця, 16 у м. Рівному (в т.ч. на коригування проєктної документації)»</t>
  </si>
  <si>
    <t>Капітальний ремонт приміщення корпусу № 3 закладу дошкільної освіти «Малятко» по вул. Гоголя, 11 Мізоцької селищної ради Рівненської області (Коригування)</t>
  </si>
  <si>
    <t>ІІ Трансферти до спеціального фонду бюджету</t>
  </si>
  <si>
    <t>Поточний середній ремонт автомобільної дороги загального користування місцевого значення О 181002 Гута-Степань на ділянці км0+000-км3+500, Рівненська область (в тому числі виготовлення проектно-кошторисної документації та проведення експертизи</t>
  </si>
  <si>
    <t>Капітальний ремонт дорожнього покриття по вул. Деражненська в смт. Клевань Рівненського району, Рівненської області</t>
  </si>
  <si>
    <t>Будівництво дошкільного навчального закладу в районі військового містечка в м.Дубно, вул.Семидубська, 32б</t>
  </si>
  <si>
    <t>на співфінансування в частині придбання комунальним закладом охорони здоров'я у сільській місцевості телемедичного обладнання</t>
  </si>
  <si>
    <t>1219770</t>
  </si>
  <si>
    <t xml:space="preserve"> на комплексну програму енергоефективності Рівненської області на 2018-2025 роки</t>
  </si>
  <si>
    <t>Субвенція з місцевого бюджету на здійснення природоохоронних заходів</t>
  </si>
  <si>
    <t>2819740</t>
  </si>
  <si>
    <t>1519740</t>
  </si>
  <si>
    <t>Поліпшення технічного стану та благоустрою ставка в с. Постійне Рівненського району Рівненської області (реконструкція)</t>
  </si>
  <si>
    <t>Реконструкція внутрішньої та зовнішньої мереж каналізації станції біологічної очистки Борівського ліцею Зарічненської селищної ради Вараського району Рівненської області за адресою: вул. Шкільна, 1 в с. Борове Вараського району Рівненської області</t>
  </si>
  <si>
    <t>Виготовлення проектно-кошторисної документації “Реконструкція каналізаційних очисних споруд м. Костопіль, Рівненського району, Рівненської області” потужністю 5000 м3/добу</t>
  </si>
  <si>
    <t>«Придбання обладнання (сортувального комплексу твердих побутових відходів в комлекті зі шредером та контейнерами) для збору та  зменшення захоронення ТПВ на Березнівському сміттєзвалищі в м. Березне Рівненського району Рівненської області»</t>
  </si>
  <si>
    <t>Придбання машини для збору та транспортування побутових відходів у населених пунктах Здовбицької територіальної громади</t>
  </si>
  <si>
    <t>Придбання машини для збору та транспортування твердих побутових відходів в  Олександрійській сільській раді Рівненського району Рівненської області</t>
  </si>
  <si>
    <t>на утримання фахівця  відділу молодіжної політики КЗ "Рівненський обласний молодіжний пластовий вишкільний центр"</t>
  </si>
  <si>
    <t>Субвенція з державного бюджету місцевим бюджетам на забезпечення якісної, сучасної та доступної загальної середньої освіти “Нова українська школа”</t>
  </si>
  <si>
    <t>на придбання матеріалів для облаштування та ремонту актової зали Рокитнівського професійного ліцею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</si>
  <si>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(видатки на лікування хворих на цукровий діабет інсуліном та нецукровий діабет десмопресином) у </t>
  </si>
  <si>
    <t>0719430</t>
  </si>
  <si>
    <t>Будівництво дошкільного навчального закладу ясла-садок за адресою: вул. Коновальця, 16, у м. Рівному</t>
  </si>
  <si>
    <t>Реконструкція терапевтичного корпусу (влаштування переходу до лікувального та фізіотерапевтичного корпусів) КЗ “Рівненський обласний госпіталь ветеранів війни” Рівненської обласної ради в смт Клевань по вул. Деражненська, 39, Рівненського району Рівненської області</t>
  </si>
  <si>
    <t>на капітальний ремонт шкільного спортивного майданчика Млинівської ЗОШ І-ІІІ ступенів № 1 по вул. Народна, 14 в смт Млинів Млинівського району Рівненської області</t>
  </si>
  <si>
    <t>на реконструкцію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</t>
  </si>
  <si>
    <t>Субвенція з державного бюджету місцевим бюджетам на здійснення підтримки окремих закладів та заходів у системі охорони здоров"я</t>
  </si>
  <si>
    <t>0819242</t>
  </si>
  <si>
    <t>0819241</t>
  </si>
  <si>
    <t>0819243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</si>
  <si>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</si>
  <si>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І.Трансферти із загального фонду бюджету</t>
  </si>
  <si>
    <t>IІ.Трансферти із спеціального фонду бюджету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</si>
  <si>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</si>
  <si>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</si>
  <si>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</si>
  <si>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</si>
  <si>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</si>
  <si>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</si>
  <si>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на придбання будівельних матеріалів для поточного ремонту лабораторії №1 по створенню Центру професійної досконалості у ВПУ №22 м.Сарни</t>
  </si>
  <si>
    <t>0819270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</si>
  <si>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</si>
  <si>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Реконструкція очисних споруд продуктивністю 1000 м куб/доб смт. Оржів Рівненського району, Рівненської області</t>
  </si>
  <si>
    <t>співфінансування об'єкту "Реконструкція приймального відділення КНП "Березнівська центральна районна лікарня" Березнівської районної ради на вул. Київська, 19 в м.Березне Рівненської області"</t>
  </si>
  <si>
    <t>співфінансування проєкту "Реконструкція очисних споруд продуктивністю 1500м3/добу м. Березне Рівненської області"</t>
  </si>
  <si>
    <t>співфінансування придбання ноутбуків для педагогічних працівників закладів загальної середньої освіти</t>
  </si>
  <si>
    <t xml:space="preserve">фінансова підтримка КП "Острозька обласна психіатрична лікарня" Рівненської обласної ради </t>
  </si>
  <si>
    <t>ІІ.Показники міжбюджетних трансфертів з інших бюджетів</t>
  </si>
  <si>
    <t>Співфінансування по об'єкту "Капітальний ремонт приміщення корпусу № 3 закладу дошкільної освіти «Малятко» по вул. Гоголя, 11 Мізоцької селищної ради Рівненської області (Коригування)"</t>
  </si>
  <si>
    <t>співфінансування об'єкту «Реконструкція приймального відділення Терапевтичний корпус КНП "Рокитнівська ЦРЛ" Рокитнівської районної ради Рівненської області по вул. Руслана Дубовця, 30 смт Рокитне Рокитнівського району Рівненської області»</t>
  </si>
  <si>
    <t xml:space="preserve">оплату праці з нарахуваннями </t>
  </si>
  <si>
    <t>співфінансування об'єкту "Поточний середній ремонт  автомобільної дороги О 180203 Володимирець-Красносілля-Малі Телковичі на ділянці км 13+000-км19+400"</t>
  </si>
  <si>
    <t>співфінансування об'єкту "Поточний середній ремонт  автомобільної дороги О 180203 Володимирець-Красносілля-Малі Телковичі на ділянці км 13+400-км19+400"</t>
  </si>
  <si>
    <t>1519770</t>
  </si>
  <si>
    <t>Капітальний ремонт основної будівлі школи (утеплення фасадів, заміна частини вікон та зовнішніх дверей, ремонт покрівлі) Злазненської ЗОШ І-ІІІ ступенів Костопільської районної ради Рівненської області на вул. Шкільна, 2 в с. Злазне Костопільського району Рівненської області</t>
  </si>
  <si>
    <t>Капітальний ремонт даху Дюксинської ЗОШ 1-3 ст. ім. Н.Хасевича по вул. Шкільна, буд. 42 А, с. Дюксин</t>
  </si>
  <si>
    <t>Розроблення містобудівної документації - внесення змін до Генерального плану міста Дубно Рівненської області</t>
  </si>
  <si>
    <t>Капітальний ремонт даху Боремельського навчально-виховного комплексу «загальноосвітня школа І-ІІ ступенів-колегіум» на вул. Набережна, 27а с. Боремель Демидівського району Рівненської області</t>
  </si>
  <si>
    <t>Капітальний ремонт вул. Шевченка в с. Шпанів Рівненського району Рівненської області</t>
  </si>
  <si>
    <t>Реконструкція водонапірної башні Рожновського по вул. Київська, 17 А в м. Березне Рівненської області</t>
  </si>
  <si>
    <t xml:space="preserve">Капітальний ремонт покрівлі (одноповерхова будівля) Здолбунівської ЗОШ І-ІІІ ст. №1 Здолбунівської міської ради Рівненської області в       м. Здолбунів по вул. Д.Галицького, 17 в т.ч. виготовлення проектно-кошторисної документації </t>
  </si>
  <si>
    <t>Капітальний ремонт будівлі спортивного комплексу за адресою: вул. Заводська, 31 в с. Оженин Острозького району Рівненської області</t>
  </si>
  <si>
    <t>ІІ Показники міжбюджетних трансфертів</t>
  </si>
  <si>
    <t>Капітальний ремонт покрівлі сільського клубу за адресою: Рівненська обл. Рокитнівський  р-н, с. Дроздинь, вул. Шевченка, 94</t>
  </si>
  <si>
    <t>на виконання заходів Обласної програми запобігання виникненню лісових і торф'яних пожеж та забезпечення їх ефективного гасіння на 2017-2021 роки</t>
  </si>
  <si>
    <t>Субвенція з місцевого бюд-жету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</si>
  <si>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</t>
  </si>
  <si>
    <t>Реконструкція актової зали під школу початкових класів на 150 учнівських місць по вул. Центральна, 68 в с. Дібрівськ Зарічненського району, Рівненської області (коригування)</t>
  </si>
  <si>
    <t>Перший заступник голови обласної ради                                           Сергій СВИСТАЛЮК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</si>
</sst>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\ &quot;₴&quot;"/>
    <numFmt numFmtId="213" formatCode="0.00000"/>
    <numFmt numFmtId="214" formatCode="#,##0.000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6" fillId="7" borderId="1" applyNumberFormat="0" applyAlignment="0" applyProtection="0"/>
    <xf numFmtId="19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61" fillId="47" borderId="9" applyNumberFormat="0" applyAlignment="0" applyProtection="0"/>
    <xf numFmtId="0" fontId="21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5" fillId="3" borderId="0" applyNumberFormat="0" applyBorder="0" applyAlignment="0" applyProtection="0"/>
    <xf numFmtId="0" fontId="63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64" fillId="47" borderId="13" applyNumberFormat="0" applyAlignment="0" applyProtection="0"/>
    <xf numFmtId="0" fontId="65" fillId="51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2" fillId="0" borderId="14" xfId="0" applyFont="1" applyBorder="1" applyAlignment="1">
      <alignment horizontal="center" vertical="center" wrapText="1"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39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4" fillId="0" borderId="14" xfId="105" applyFont="1" applyFill="1" applyBorder="1" applyAlignment="1">
      <alignment horizontal="left" vertical="center" wrapText="1"/>
      <protection/>
    </xf>
    <xf numFmtId="0" fontId="40" fillId="0" borderId="14" xfId="105" applyFont="1" applyBorder="1" applyAlignment="1">
      <alignment vertical="top" wrapText="1"/>
      <protection/>
    </xf>
    <xf numFmtId="0" fontId="38" fillId="0" borderId="0" xfId="0" applyFont="1" applyAlignment="1">
      <alignment vertical="center" wrapText="1"/>
    </xf>
    <xf numFmtId="0" fontId="31" fillId="52" borderId="14" xfId="52" applyFont="1" applyFill="1" applyBorder="1" applyAlignment="1">
      <alignment horizontal="left" vertical="center" wrapText="1"/>
      <protection/>
    </xf>
    <xf numFmtId="0" fontId="31" fillId="0" borderId="14" xfId="52" applyFont="1" applyFill="1" applyBorder="1" applyAlignment="1">
      <alignment horizontal="left" vertical="center" wrapText="1"/>
      <protection/>
    </xf>
    <xf numFmtId="49" fontId="43" fillId="0" borderId="0" xfId="0" applyNumberFormat="1" applyFont="1" applyFill="1" applyBorder="1" applyAlignment="1">
      <alignment vertical="top" wrapText="1"/>
    </xf>
    <xf numFmtId="49" fontId="44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4" fontId="27" fillId="53" borderId="14" xfId="0" applyNumberFormat="1" applyFont="1" applyFill="1" applyBorder="1" applyAlignment="1">
      <alignment horizontal="right" wrapText="1"/>
    </xf>
    <xf numFmtId="4" fontId="19" fillId="53" borderId="14" xfId="0" applyNumberFormat="1" applyFont="1" applyFill="1" applyBorder="1" applyAlignment="1">
      <alignment horizontal="right" wrapText="1"/>
    </xf>
    <xf numFmtId="4" fontId="40" fillId="0" borderId="14" xfId="105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right"/>
    </xf>
    <xf numFmtId="4" fontId="31" fillId="0" borderId="14" xfId="52" applyNumberFormat="1" applyFont="1" applyFill="1" applyBorder="1" applyAlignment="1">
      <alignment horizontal="left" vertical="center" wrapText="1"/>
      <protection/>
    </xf>
    <xf numFmtId="4" fontId="31" fillId="52" borderId="14" xfId="52" applyNumberFormat="1" applyFont="1" applyFill="1" applyBorder="1" applyAlignment="1">
      <alignment horizontal="left" vertical="center" wrapText="1"/>
      <protection/>
    </xf>
    <xf numFmtId="4" fontId="34" fillId="0" borderId="14" xfId="105" applyNumberFormat="1" applyFont="1" applyFill="1" applyBorder="1" applyAlignment="1">
      <alignment horizontal="left" vertical="center" wrapText="1"/>
      <protection/>
    </xf>
    <xf numFmtId="4" fontId="31" fillId="0" borderId="14" xfId="52" applyNumberFormat="1" applyFont="1" applyFill="1" applyBorder="1" applyAlignment="1">
      <alignment horizontal="right" vertical="center" wrapText="1"/>
      <protection/>
    </xf>
    <xf numFmtId="4" fontId="31" fillId="52" borderId="14" xfId="52" applyNumberFormat="1" applyFont="1" applyFill="1" applyBorder="1" applyAlignment="1">
      <alignment horizontal="right" vertical="center" wrapText="1"/>
      <protection/>
    </xf>
    <xf numFmtId="49" fontId="43" fillId="0" borderId="0" xfId="0" applyNumberFormat="1" applyFont="1" applyFill="1" applyBorder="1" applyAlignment="1">
      <alignment horizontal="center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4" fontId="27" fillId="53" borderId="14" xfId="0" applyNumberFormat="1" applyFont="1" applyFill="1" applyBorder="1" applyAlignment="1">
      <alignment horizontal="right" vertical="top" wrapText="1"/>
    </xf>
    <xf numFmtId="4" fontId="34" fillId="0" borderId="14" xfId="105" applyNumberFormat="1" applyFont="1" applyBorder="1" applyAlignment="1">
      <alignment horizontal="left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4" fontId="27" fillId="53" borderId="16" xfId="0" applyNumberFormat="1" applyFont="1" applyFill="1" applyBorder="1" applyAlignment="1">
      <alignment horizontal="right" vertical="top" wrapText="1"/>
    </xf>
    <xf numFmtId="4" fontId="34" fillId="0" borderId="16" xfId="105" applyNumberFormat="1" applyFont="1" applyBorder="1" applyAlignment="1">
      <alignment horizontal="left" vertical="center" wrapText="1"/>
      <protection/>
    </xf>
    <xf numFmtId="4" fontId="27" fillId="53" borderId="16" xfId="0" applyNumberFormat="1" applyFont="1" applyFill="1" applyBorder="1" applyAlignment="1">
      <alignment horizontal="right" wrapText="1"/>
    </xf>
    <xf numFmtId="4" fontId="19" fillId="53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center" wrapText="1"/>
    </xf>
    <xf numFmtId="49" fontId="41" fillId="0" borderId="0" xfId="0" applyNumberFormat="1" applyFont="1" applyBorder="1" applyAlignment="1" applyProtection="1">
      <alignment horizontal="left" wrapText="1"/>
      <protection locked="0"/>
    </xf>
    <xf numFmtId="49" fontId="41" fillId="0" borderId="0" xfId="0" applyNumberFormat="1" applyFont="1" applyFill="1" applyBorder="1" applyAlignment="1" applyProtection="1">
      <alignment wrapText="1"/>
      <protection locked="0"/>
    </xf>
    <xf numFmtId="0" fontId="27" fillId="0" borderId="18" xfId="0" applyFont="1" applyBorder="1" applyAlignment="1">
      <alignment horizontal="center" vertical="center" wrapText="1"/>
    </xf>
    <xf numFmtId="4" fontId="40" fillId="0" borderId="14" xfId="105" applyNumberFormat="1" applyFont="1" applyFill="1" applyBorder="1" applyAlignment="1">
      <alignment horizontal="left" vertical="center" wrapText="1"/>
      <protection/>
    </xf>
    <xf numFmtId="0" fontId="42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7" fillId="53" borderId="16" xfId="0" applyFont="1" applyFill="1" applyBorder="1" applyAlignment="1">
      <alignment horizontal="center" vertical="center" wrapText="1"/>
    </xf>
    <xf numFmtId="0" fontId="27" fillId="53" borderId="20" xfId="0" applyFont="1" applyFill="1" applyBorder="1" applyAlignment="1">
      <alignment horizontal="center" vertical="center" wrapText="1"/>
    </xf>
    <xf numFmtId="4" fontId="27" fillId="53" borderId="21" xfId="0" applyNumberFormat="1" applyFont="1" applyFill="1" applyBorder="1" applyAlignment="1">
      <alignment horizontal="right" vertical="top" wrapText="1"/>
    </xf>
    <xf numFmtId="4" fontId="34" fillId="0" borderId="21" xfId="105" applyNumberFormat="1" applyFont="1" applyBorder="1" applyAlignment="1">
      <alignment horizontal="left" vertical="center" wrapText="1"/>
      <protection/>
    </xf>
    <xf numFmtId="4" fontId="27" fillId="53" borderId="21" xfId="0" applyNumberFormat="1" applyFont="1" applyFill="1" applyBorder="1" applyAlignment="1">
      <alignment horizontal="right" wrapText="1"/>
    </xf>
    <xf numFmtId="4" fontId="19" fillId="53" borderId="21" xfId="0" applyNumberFormat="1" applyFont="1" applyFill="1" applyBorder="1" applyAlignment="1">
      <alignment horizontal="right" wrapText="1"/>
    </xf>
    <xf numFmtId="4" fontId="27" fillId="53" borderId="22" xfId="0" applyNumberFormat="1" applyFont="1" applyFill="1" applyBorder="1" applyAlignment="1">
      <alignment horizontal="right" vertical="top" wrapText="1"/>
    </xf>
    <xf numFmtId="4" fontId="27" fillId="53" borderId="20" xfId="0" applyNumberFormat="1" applyFont="1" applyFill="1" applyBorder="1" applyAlignment="1">
      <alignment horizontal="right" vertical="top" wrapText="1"/>
    </xf>
    <xf numFmtId="4" fontId="34" fillId="0" borderId="22" xfId="105" applyNumberFormat="1" applyFont="1" applyBorder="1" applyAlignment="1">
      <alignment horizontal="left" vertical="center" wrapText="1"/>
      <protection/>
    </xf>
    <xf numFmtId="4" fontId="34" fillId="0" borderId="20" xfId="105" applyNumberFormat="1" applyFont="1" applyBorder="1" applyAlignment="1">
      <alignment horizontal="left" vertical="center" wrapText="1"/>
      <protection/>
    </xf>
    <xf numFmtId="4" fontId="27" fillId="53" borderId="22" xfId="0" applyNumberFormat="1" applyFont="1" applyFill="1" applyBorder="1" applyAlignment="1">
      <alignment horizontal="right" wrapText="1"/>
    </xf>
    <xf numFmtId="4" fontId="27" fillId="53" borderId="20" xfId="0" applyNumberFormat="1" applyFont="1" applyFill="1" applyBorder="1" applyAlignment="1">
      <alignment horizontal="right" wrapText="1"/>
    </xf>
    <xf numFmtId="4" fontId="19" fillId="53" borderId="22" xfId="0" applyNumberFormat="1" applyFont="1" applyFill="1" applyBorder="1" applyAlignment="1">
      <alignment horizontal="right" wrapText="1"/>
    </xf>
    <xf numFmtId="4" fontId="19" fillId="53" borderId="20" xfId="0" applyNumberFormat="1" applyFont="1" applyFill="1" applyBorder="1" applyAlignment="1">
      <alignment horizontal="right" wrapText="1"/>
    </xf>
    <xf numFmtId="4" fontId="19" fillId="53" borderId="23" xfId="0" applyNumberFormat="1" applyFont="1" applyFill="1" applyBorder="1" applyAlignment="1">
      <alignment horizontal="right" wrapText="1"/>
    </xf>
    <xf numFmtId="4" fontId="19" fillId="53" borderId="24" xfId="0" applyNumberFormat="1" applyFont="1" applyFill="1" applyBorder="1" applyAlignment="1">
      <alignment horizontal="right" wrapText="1"/>
    </xf>
    <xf numFmtId="4" fontId="19" fillId="53" borderId="25" xfId="0" applyNumberFormat="1" applyFont="1" applyFill="1" applyBorder="1" applyAlignment="1">
      <alignment horizontal="right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67" fillId="0" borderId="14" xfId="52" applyNumberFormat="1" applyFont="1" applyFill="1" applyBorder="1" applyAlignment="1">
      <alignment horizontal="right" vertical="center" wrapText="1"/>
      <protection/>
    </xf>
    <xf numFmtId="0" fontId="27" fillId="5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39" fillId="0" borderId="16" xfId="105" applyNumberFormat="1" applyFont="1" applyBorder="1" applyAlignment="1">
      <alignment horizontal="left" vertical="center" wrapText="1"/>
      <protection/>
    </xf>
    <xf numFmtId="49" fontId="46" fillId="0" borderId="0" xfId="0" applyNumberFormat="1" applyFont="1" applyFill="1" applyBorder="1" applyAlignment="1">
      <alignment vertical="top" wrapText="1"/>
    </xf>
    <xf numFmtId="49" fontId="47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" fontId="41" fillId="0" borderId="0" xfId="0" applyNumberFormat="1" applyFont="1" applyFill="1" applyBorder="1" applyAlignment="1" applyProtection="1">
      <alignment wrapText="1"/>
      <protection locked="0"/>
    </xf>
    <xf numFmtId="0" fontId="31" fillId="0" borderId="22" xfId="52" applyFont="1" applyFill="1" applyBorder="1" applyAlignment="1">
      <alignment horizontal="center" vertical="center" wrapText="1"/>
      <protection/>
    </xf>
    <xf numFmtId="0" fontId="31" fillId="52" borderId="22" xfId="52" applyFont="1" applyFill="1" applyBorder="1" applyAlignment="1">
      <alignment horizontal="center" vertical="center" wrapText="1"/>
      <protection/>
    </xf>
    <xf numFmtId="49" fontId="36" fillId="0" borderId="22" xfId="0" applyNumberFormat="1" applyFont="1" applyBorder="1" applyAlignment="1">
      <alignment wrapText="1"/>
    </xf>
    <xf numFmtId="0" fontId="21" fillId="0" borderId="0" xfId="51" applyBorder="1">
      <alignment/>
      <protection/>
    </xf>
    <xf numFmtId="49" fontId="31" fillId="52" borderId="22" xfId="52" applyNumberFormat="1" applyFont="1" applyFill="1" applyBorder="1" applyAlignment="1">
      <alignment horizontal="center" vertical="center"/>
      <protection/>
    </xf>
    <xf numFmtId="49" fontId="31" fillId="0" borderId="22" xfId="0" applyNumberFormat="1" applyFont="1" applyBorder="1" applyAlignment="1">
      <alignment vertical="top" wrapText="1"/>
    </xf>
    <xf numFmtId="0" fontId="33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4" fontId="19" fillId="53" borderId="30" xfId="0" applyNumberFormat="1" applyFont="1" applyFill="1" applyBorder="1" applyAlignment="1">
      <alignment horizontal="right" wrapText="1"/>
    </xf>
    <xf numFmtId="4" fontId="19" fillId="53" borderId="31" xfId="0" applyNumberFormat="1" applyFont="1" applyFill="1" applyBorder="1" applyAlignment="1">
      <alignment horizontal="right" wrapText="1"/>
    </xf>
    <xf numFmtId="0" fontId="42" fillId="0" borderId="26" xfId="0" applyFont="1" applyFill="1" applyBorder="1" applyAlignment="1">
      <alignment horizontal="center" vertical="center" wrapText="1"/>
    </xf>
    <xf numFmtId="4" fontId="34" fillId="0" borderId="16" xfId="105" applyNumberFormat="1" applyFont="1" applyBorder="1" applyAlignment="1">
      <alignment horizontal="right" vertical="center" wrapText="1"/>
      <protection/>
    </xf>
    <xf numFmtId="4" fontId="68" fillId="52" borderId="14" xfId="0" applyNumberFormat="1" applyFont="1" applyFill="1" applyBorder="1" applyAlignment="1">
      <alignment horizontal="right" wrapText="1"/>
    </xf>
    <xf numFmtId="4" fontId="34" fillId="0" borderId="14" xfId="105" applyNumberFormat="1" applyFont="1" applyBorder="1" applyAlignment="1">
      <alignment horizontal="right" vertical="center" wrapText="1"/>
      <protection/>
    </xf>
    <xf numFmtId="0" fontId="31" fillId="0" borderId="0" xfId="0" applyFont="1" applyAlignment="1">
      <alignment horizontal="right"/>
    </xf>
    <xf numFmtId="4" fontId="27" fillId="0" borderId="14" xfId="89" applyNumberFormat="1" applyFont="1" applyFill="1" applyBorder="1" applyAlignment="1">
      <alignment horizontal="right" wrapText="1" inden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41" fillId="0" borderId="32" xfId="0" applyNumberFormat="1" applyFont="1" applyBorder="1" applyAlignment="1" applyProtection="1">
      <alignment horizontal="left" wrapText="1"/>
      <protection locked="0"/>
    </xf>
    <xf numFmtId="0" fontId="42" fillId="0" borderId="3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27" fillId="53" borderId="44" xfId="0" applyFont="1" applyFill="1" applyBorder="1" applyAlignment="1">
      <alignment horizontal="center" vertical="center" wrapText="1"/>
    </xf>
    <xf numFmtId="0" fontId="27" fillId="53" borderId="17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49" fontId="41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7" fillId="53" borderId="46" xfId="0" applyFont="1" applyFill="1" applyBorder="1" applyAlignment="1">
      <alignment horizontal="center" vertical="center" wrapText="1"/>
    </xf>
    <xf numFmtId="0" fontId="27" fillId="53" borderId="37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53" borderId="16" xfId="0" applyFont="1" applyFill="1" applyBorder="1" applyAlignment="1">
      <alignment horizontal="center" vertical="center" wrapText="1"/>
    </xf>
    <xf numFmtId="0" fontId="27" fillId="53" borderId="21" xfId="0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27" fillId="53" borderId="47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21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Назва" xfId="100"/>
    <cellStyle name="Нейтральный" xfId="101"/>
    <cellStyle name="Обчислення" xfId="102"/>
    <cellStyle name="Обычный 2" xfId="103"/>
    <cellStyle name="Обычный 2 2" xfId="104"/>
    <cellStyle name="Обычный_ДОД4-200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ередній" xfId="114"/>
    <cellStyle name="Стиль 1" xfId="115"/>
    <cellStyle name="Текст попередження" xfId="116"/>
    <cellStyle name="Текст поясненн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9"/>
  <sheetViews>
    <sheetView showGridLines="0" showZeros="0" tabSelected="1" view="pageBreakPreview" zoomScaleSheetLayoutView="100" zoomScalePageLayoutView="0" workbookViewId="0" topLeftCell="D9">
      <pane xSplit="2" ySplit="7" topLeftCell="BJ84" activePane="bottomRight" state="frozen"/>
      <selection pane="topLeft" activeCell="D9" sqref="D9"/>
      <selection pane="topRight" activeCell="F9" sqref="F9"/>
      <selection pane="bottomLeft" activeCell="D16" sqref="D16"/>
      <selection pane="bottomRight" activeCell="BO89" sqref="BO89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6" style="6" customWidth="1"/>
    <col min="5" max="5" width="68.16015625" style="6" customWidth="1"/>
    <col min="6" max="6" width="71.5" style="6" customWidth="1"/>
    <col min="7" max="7" width="20.83203125" style="6" customWidth="1"/>
    <col min="8" max="8" width="20" style="6" customWidth="1"/>
    <col min="9" max="9" width="35.33203125" style="6" customWidth="1"/>
    <col min="10" max="10" width="21.5" style="6" customWidth="1"/>
    <col min="11" max="11" width="58.33203125" style="6" customWidth="1"/>
    <col min="12" max="12" width="50.83203125" style="6" customWidth="1"/>
    <col min="13" max="13" width="19" style="6" customWidth="1"/>
    <col min="14" max="14" width="20.66015625" style="6" customWidth="1"/>
    <col min="15" max="15" width="27.83203125" style="6" customWidth="1"/>
    <col min="16" max="16" width="32.83203125" style="6" customWidth="1"/>
    <col min="17" max="17" width="15.66015625" style="6" customWidth="1"/>
    <col min="18" max="20" width="18.66015625" style="6" customWidth="1"/>
    <col min="21" max="21" width="23.5" style="6" customWidth="1"/>
    <col min="22" max="22" width="25.83203125" style="6" customWidth="1"/>
    <col min="23" max="23" width="16.33203125" style="6" customWidth="1"/>
    <col min="24" max="24" width="17.83203125" style="6" customWidth="1"/>
    <col min="25" max="25" width="35.83203125" style="6" customWidth="1"/>
    <col min="26" max="26" width="26.5" style="6" customWidth="1"/>
    <col min="27" max="27" width="35.5" style="6" customWidth="1"/>
    <col min="28" max="28" width="25.83203125" style="6" customWidth="1"/>
    <col min="29" max="29" width="23.33203125" style="6" customWidth="1"/>
    <col min="30" max="30" width="20.5" style="6" customWidth="1"/>
    <col min="31" max="31" width="24.33203125" style="6" customWidth="1"/>
    <col min="32" max="32" width="19.16015625" style="6" customWidth="1"/>
    <col min="33" max="33" width="17.83203125" style="6" customWidth="1"/>
    <col min="34" max="34" width="18.16015625" style="6" customWidth="1"/>
    <col min="35" max="35" width="17.16015625" style="6" customWidth="1"/>
    <col min="36" max="36" width="22.16015625" style="6" customWidth="1"/>
    <col min="37" max="37" width="24.16015625" style="6" customWidth="1"/>
    <col min="38" max="38" width="26.83203125" style="6" customWidth="1"/>
    <col min="39" max="39" width="18.66015625" style="6" customWidth="1"/>
    <col min="40" max="41" width="22.83203125" style="6" customWidth="1"/>
    <col min="42" max="42" width="34.66015625" style="6" customWidth="1"/>
    <col min="43" max="43" width="21" style="6" customWidth="1"/>
    <col min="44" max="44" width="21.5" style="6" customWidth="1"/>
    <col min="45" max="45" width="20.5" style="6" customWidth="1"/>
    <col min="46" max="47" width="25.33203125" style="6" customWidth="1"/>
    <col min="48" max="48" width="37" style="6" customWidth="1"/>
    <col min="49" max="49" width="40.16015625" style="6" customWidth="1"/>
    <col min="50" max="50" width="28.16015625" style="6" customWidth="1"/>
    <col min="51" max="51" width="60.33203125" style="6" customWidth="1"/>
    <col min="52" max="52" width="76.16015625" style="6" customWidth="1"/>
    <col min="53" max="53" width="55.83203125" style="6" customWidth="1"/>
    <col min="54" max="54" width="34.83203125" style="6" customWidth="1"/>
    <col min="55" max="55" width="32.66015625" style="6" customWidth="1"/>
    <col min="56" max="56" width="26.33203125" style="6" customWidth="1"/>
    <col min="57" max="57" width="37.16015625" style="6" customWidth="1"/>
    <col min="58" max="58" width="26.5" style="6" customWidth="1"/>
    <col min="59" max="59" width="32.66015625" style="6" customWidth="1"/>
    <col min="60" max="60" width="20.33203125" style="6" customWidth="1"/>
    <col min="61" max="61" width="23.16015625" style="6" customWidth="1"/>
    <col min="62" max="62" width="17.16015625" style="6" customWidth="1"/>
    <col min="63" max="63" width="24.5" style="6" customWidth="1"/>
    <col min="64" max="64" width="39.66015625" style="6" customWidth="1"/>
    <col min="65" max="65" width="21" style="6" customWidth="1"/>
    <col min="66" max="66" width="18.83203125" style="6" customWidth="1"/>
    <col min="67" max="67" width="30.83203125" style="6" customWidth="1"/>
    <col min="68" max="68" width="19" style="6" customWidth="1"/>
    <col min="69" max="69" width="19.33203125" style="6" customWidth="1"/>
    <col min="70" max="70" width="21.66015625" style="6" customWidth="1"/>
    <col min="71" max="71" width="35.66015625" style="6" customWidth="1"/>
    <col min="72" max="72" width="19.66015625" style="6" customWidth="1"/>
    <col min="73" max="73" width="25.66015625" style="6" customWidth="1"/>
    <col min="74" max="74" width="47.83203125" style="6" customWidth="1"/>
    <col min="75" max="75" width="45" style="6" customWidth="1"/>
    <col min="76" max="76" width="36" style="6" customWidth="1"/>
    <col min="77" max="16384" width="9.16015625" style="6" customWidth="1"/>
  </cols>
  <sheetData>
    <row r="1" spans="4:48" ht="4.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ht="12.75" hidden="1"/>
    <row r="3" ht="5.25" customHeight="1"/>
    <row r="4" spans="5:48" ht="64.5" customHeight="1">
      <c r="E4" s="3"/>
      <c r="F4" s="3"/>
      <c r="G4" s="3"/>
      <c r="H4" s="3"/>
      <c r="I4" s="122" t="s">
        <v>123</v>
      </c>
      <c r="J4" s="122"/>
      <c r="K4" s="55"/>
      <c r="L4" s="55"/>
      <c r="M4" s="55"/>
      <c r="N4" s="55"/>
      <c r="O4" s="55"/>
      <c r="P4" s="3"/>
      <c r="Q4" s="3"/>
      <c r="S4" s="55"/>
      <c r="T4" s="55"/>
      <c r="U4" s="55"/>
      <c r="V4" s="55"/>
      <c r="W4" s="55"/>
      <c r="X4" s="83"/>
      <c r="Y4" s="83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"/>
      <c r="AR4" s="3"/>
      <c r="AS4" s="3"/>
      <c r="AT4" s="3"/>
      <c r="AU4" s="3"/>
      <c r="AV4" s="3"/>
    </row>
    <row r="5" spans="1:48" ht="18.75" customHeight="1">
      <c r="A5" s="4"/>
      <c r="B5" s="4"/>
      <c r="C5" s="4"/>
      <c r="D5" s="129" t="s">
        <v>115</v>
      </c>
      <c r="E5" s="129"/>
      <c r="F5" s="129"/>
      <c r="G5" s="129"/>
      <c r="H5" s="129"/>
      <c r="I5" s="129"/>
      <c r="J5" s="129"/>
      <c r="K5" s="129"/>
      <c r="L5" s="61"/>
      <c r="M5" s="61"/>
      <c r="N5" s="61"/>
      <c r="O5" s="6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1:48" ht="15.75" customHeight="1">
      <c r="A6" s="4"/>
      <c r="B6" s="4"/>
      <c r="C6" s="4"/>
      <c r="D6" s="25"/>
      <c r="E6" s="25"/>
      <c r="F6" s="85">
        <v>17100000000</v>
      </c>
      <c r="G6" s="28"/>
      <c r="H6" s="28"/>
      <c r="I6" s="28"/>
      <c r="J6" s="28"/>
      <c r="K6" s="28"/>
      <c r="L6" s="28"/>
      <c r="M6" s="28"/>
      <c r="N6" s="28"/>
      <c r="O6" s="43"/>
      <c r="P6" s="28"/>
      <c r="Q6" s="28"/>
      <c r="R6" s="28"/>
      <c r="S6" s="28"/>
      <c r="T6" s="28"/>
      <c r="U6" s="28"/>
      <c r="V6" s="28"/>
      <c r="W6" s="28"/>
      <c r="X6" s="43"/>
      <c r="Y6" s="43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14.25" customHeight="1">
      <c r="A7" s="4"/>
      <c r="B7" s="4"/>
      <c r="C7" s="4"/>
      <c r="D7" s="25"/>
      <c r="E7" s="25"/>
      <c r="F7" s="86" t="s">
        <v>36</v>
      </c>
      <c r="G7" s="29"/>
      <c r="H7" s="29"/>
      <c r="I7" s="29"/>
      <c r="J7" s="29"/>
      <c r="K7" s="29"/>
      <c r="L7" s="29"/>
      <c r="M7" s="29"/>
      <c r="N7" s="29"/>
      <c r="O7" s="44"/>
      <c r="P7" s="29"/>
      <c r="Q7" s="29"/>
      <c r="R7" s="29"/>
      <c r="S7" s="29"/>
      <c r="T7" s="29"/>
      <c r="U7" s="29"/>
      <c r="V7" s="29"/>
      <c r="W7" s="29"/>
      <c r="X7" s="44"/>
      <c r="Y7" s="44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</row>
    <row r="8" spans="1:76" ht="11.25" customHeight="1" thickBot="1">
      <c r="A8" s="4"/>
      <c r="B8" s="4"/>
      <c r="C8" s="4"/>
      <c r="D8" s="4"/>
      <c r="J8" s="114" t="s">
        <v>39</v>
      </c>
      <c r="K8" s="37"/>
      <c r="O8" s="114" t="s">
        <v>39</v>
      </c>
      <c r="P8" s="114"/>
      <c r="S8" s="37"/>
      <c r="T8" s="37"/>
      <c r="U8" s="37"/>
      <c r="V8" s="37"/>
      <c r="W8" s="37"/>
      <c r="X8" s="114" t="s">
        <v>39</v>
      </c>
      <c r="Y8" s="87"/>
      <c r="Z8" s="114"/>
      <c r="AA8" s="114"/>
      <c r="AB8" s="37"/>
      <c r="AC8" s="37"/>
      <c r="AD8" s="37"/>
      <c r="AE8" s="114" t="s">
        <v>39</v>
      </c>
      <c r="AF8" s="37"/>
      <c r="AG8" s="114"/>
      <c r="AH8" s="37"/>
      <c r="AI8" s="37"/>
      <c r="AJ8" s="114"/>
      <c r="AK8" s="37"/>
      <c r="AL8" s="37"/>
      <c r="AM8" s="37"/>
      <c r="AN8" s="118" t="s">
        <v>39</v>
      </c>
      <c r="AO8" s="37"/>
      <c r="AP8" s="114"/>
      <c r="AS8" s="114"/>
      <c r="AT8" s="30"/>
      <c r="AU8" s="30"/>
      <c r="AV8" s="114" t="s">
        <v>39</v>
      </c>
      <c r="AW8" s="114"/>
      <c r="AY8" s="114"/>
      <c r="AZ8" s="114" t="s">
        <v>39</v>
      </c>
      <c r="BC8" s="114"/>
      <c r="BE8" s="114" t="s">
        <v>39</v>
      </c>
      <c r="BF8" s="114"/>
      <c r="BM8" s="118" t="s">
        <v>39</v>
      </c>
      <c r="BU8" s="118" t="s">
        <v>39</v>
      </c>
      <c r="BX8" s="114" t="s">
        <v>39</v>
      </c>
    </row>
    <row r="9" spans="1:76" s="22" customFormat="1" ht="15.75" customHeight="1">
      <c r="A9" s="19" t="s">
        <v>2</v>
      </c>
      <c r="B9" s="20" t="s">
        <v>0</v>
      </c>
      <c r="C9" s="21">
        <v>0</v>
      </c>
      <c r="D9" s="130" t="s">
        <v>40</v>
      </c>
      <c r="E9" s="133" t="s">
        <v>29</v>
      </c>
      <c r="F9" s="123" t="s">
        <v>113</v>
      </c>
      <c r="G9" s="124"/>
      <c r="H9" s="124"/>
      <c r="I9" s="124"/>
      <c r="J9" s="125"/>
      <c r="K9" s="123" t="s">
        <v>113</v>
      </c>
      <c r="L9" s="124"/>
      <c r="M9" s="124"/>
      <c r="N9" s="124"/>
      <c r="O9" s="124"/>
      <c r="P9" s="124" t="s">
        <v>113</v>
      </c>
      <c r="Q9" s="124"/>
      <c r="R9" s="124"/>
      <c r="S9" s="124"/>
      <c r="T9" s="124"/>
      <c r="U9" s="124"/>
      <c r="V9" s="124"/>
      <c r="W9" s="124"/>
      <c r="X9" s="125"/>
      <c r="Y9" s="126" t="s">
        <v>201</v>
      </c>
      <c r="Z9" s="127"/>
      <c r="AA9" s="127"/>
      <c r="AB9" s="127"/>
      <c r="AC9" s="127"/>
      <c r="AD9" s="127"/>
      <c r="AE9" s="127"/>
      <c r="AF9" s="126" t="s">
        <v>186</v>
      </c>
      <c r="AG9" s="127"/>
      <c r="AH9" s="127"/>
      <c r="AI9" s="127"/>
      <c r="AJ9" s="127"/>
      <c r="AK9" s="127"/>
      <c r="AL9" s="127"/>
      <c r="AM9" s="127"/>
      <c r="AN9" s="128"/>
      <c r="AO9" s="176" t="s">
        <v>186</v>
      </c>
      <c r="AP9" s="177"/>
      <c r="AQ9" s="143" t="s">
        <v>111</v>
      </c>
      <c r="AR9" s="159" t="s">
        <v>110</v>
      </c>
      <c r="AS9" s="167"/>
      <c r="AT9" s="123" t="s">
        <v>120</v>
      </c>
      <c r="AU9" s="124"/>
      <c r="AV9" s="124"/>
      <c r="AW9" s="124" t="s">
        <v>120</v>
      </c>
      <c r="AX9" s="124"/>
      <c r="AY9" s="124"/>
      <c r="AZ9" s="125"/>
      <c r="BA9" s="123" t="s">
        <v>120</v>
      </c>
      <c r="BB9" s="124"/>
      <c r="BC9" s="173"/>
      <c r="BD9" s="165" t="s">
        <v>120</v>
      </c>
      <c r="BE9" s="124"/>
      <c r="BF9" s="165" t="s">
        <v>120</v>
      </c>
      <c r="BG9" s="124"/>
      <c r="BH9" s="124"/>
      <c r="BI9" s="124"/>
      <c r="BJ9" s="124"/>
      <c r="BK9" s="124"/>
      <c r="BL9" s="124"/>
      <c r="BM9" s="173"/>
      <c r="BN9" s="165" t="s">
        <v>120</v>
      </c>
      <c r="BO9" s="124"/>
      <c r="BP9" s="124"/>
      <c r="BQ9" s="124"/>
      <c r="BR9" s="124"/>
      <c r="BS9" s="124"/>
      <c r="BT9" s="124"/>
      <c r="BU9" s="173"/>
      <c r="BV9" s="125" t="s">
        <v>111</v>
      </c>
      <c r="BW9" s="159" t="s">
        <v>110</v>
      </c>
      <c r="BX9" s="160"/>
    </row>
    <row r="10" spans="1:76" s="22" customFormat="1" ht="15" customHeight="1">
      <c r="A10" s="19"/>
      <c r="B10" s="20"/>
      <c r="C10" s="21"/>
      <c r="D10" s="131"/>
      <c r="E10" s="134"/>
      <c r="F10" s="126" t="s">
        <v>106</v>
      </c>
      <c r="G10" s="127"/>
      <c r="H10" s="127"/>
      <c r="I10" s="127"/>
      <c r="J10" s="128"/>
      <c r="K10" s="126" t="s">
        <v>106</v>
      </c>
      <c r="L10" s="127"/>
      <c r="M10" s="127"/>
      <c r="N10" s="127"/>
      <c r="O10" s="127"/>
      <c r="P10" s="127" t="s">
        <v>106</v>
      </c>
      <c r="Q10" s="127"/>
      <c r="R10" s="127"/>
      <c r="S10" s="127"/>
      <c r="T10" s="127"/>
      <c r="U10" s="127"/>
      <c r="V10" s="127"/>
      <c r="W10" s="127"/>
      <c r="X10" s="128"/>
      <c r="Y10" s="126" t="s">
        <v>140</v>
      </c>
      <c r="Z10" s="127"/>
      <c r="AA10" s="127"/>
      <c r="AB10" s="127"/>
      <c r="AC10" s="127"/>
      <c r="AD10" s="127"/>
      <c r="AE10" s="127"/>
      <c r="AF10" s="126" t="s">
        <v>107</v>
      </c>
      <c r="AG10" s="127"/>
      <c r="AH10" s="127"/>
      <c r="AI10" s="127"/>
      <c r="AJ10" s="127"/>
      <c r="AK10" s="127"/>
      <c r="AL10" s="127"/>
      <c r="AM10" s="127"/>
      <c r="AN10" s="128"/>
      <c r="AO10" s="126" t="s">
        <v>107</v>
      </c>
      <c r="AP10" s="128"/>
      <c r="AQ10" s="144"/>
      <c r="AR10" s="134"/>
      <c r="AS10" s="168"/>
      <c r="AT10" s="154" t="s">
        <v>170</v>
      </c>
      <c r="AU10" s="149"/>
      <c r="AV10" s="149"/>
      <c r="AW10" s="149" t="s">
        <v>170</v>
      </c>
      <c r="AX10" s="149"/>
      <c r="AY10" s="149"/>
      <c r="AZ10" s="155"/>
      <c r="BA10" s="154" t="s">
        <v>170</v>
      </c>
      <c r="BB10" s="149"/>
      <c r="BC10" s="174"/>
      <c r="BD10" s="148" t="s">
        <v>171</v>
      </c>
      <c r="BE10" s="149"/>
      <c r="BF10" s="148" t="s">
        <v>171</v>
      </c>
      <c r="BG10" s="149"/>
      <c r="BH10" s="149"/>
      <c r="BI10" s="149"/>
      <c r="BJ10" s="149"/>
      <c r="BK10" s="149"/>
      <c r="BL10" s="149"/>
      <c r="BM10" s="174"/>
      <c r="BN10" s="148" t="s">
        <v>171</v>
      </c>
      <c r="BO10" s="149"/>
      <c r="BP10" s="149"/>
      <c r="BQ10" s="149"/>
      <c r="BR10" s="149"/>
      <c r="BS10" s="149"/>
      <c r="BT10" s="149"/>
      <c r="BU10" s="174"/>
      <c r="BV10" s="128"/>
      <c r="BW10" s="134"/>
      <c r="BX10" s="161"/>
    </row>
    <row r="11" spans="1:76" s="22" customFormat="1" ht="13.5" customHeight="1">
      <c r="A11" s="19" t="s">
        <v>1</v>
      </c>
      <c r="B11" s="20" t="s">
        <v>0</v>
      </c>
      <c r="C11" s="21">
        <v>0</v>
      </c>
      <c r="D11" s="131"/>
      <c r="E11" s="135"/>
      <c r="F11" s="126" t="s">
        <v>38</v>
      </c>
      <c r="G11" s="127"/>
      <c r="H11" s="127"/>
      <c r="I11" s="127"/>
      <c r="J11" s="128"/>
      <c r="K11" s="126" t="s">
        <v>38</v>
      </c>
      <c r="L11" s="127"/>
      <c r="M11" s="127"/>
      <c r="N11" s="127"/>
      <c r="O11" s="127"/>
      <c r="P11" s="127" t="s">
        <v>38</v>
      </c>
      <c r="Q11" s="127"/>
      <c r="R11" s="127"/>
      <c r="S11" s="127"/>
      <c r="T11" s="127"/>
      <c r="U11" s="127"/>
      <c r="V11" s="127"/>
      <c r="W11" s="127"/>
      <c r="X11" s="128"/>
      <c r="Y11" s="126" t="s">
        <v>38</v>
      </c>
      <c r="Z11" s="127"/>
      <c r="AA11" s="127"/>
      <c r="AB11" s="127"/>
      <c r="AC11" s="127"/>
      <c r="AD11" s="127"/>
      <c r="AE11" s="127"/>
      <c r="AF11" s="126" t="s">
        <v>38</v>
      </c>
      <c r="AG11" s="127"/>
      <c r="AH11" s="127"/>
      <c r="AI11" s="127"/>
      <c r="AJ11" s="127"/>
      <c r="AK11" s="127"/>
      <c r="AL11" s="127"/>
      <c r="AM11" s="127"/>
      <c r="AN11" s="128"/>
      <c r="AO11" s="126" t="s">
        <v>38</v>
      </c>
      <c r="AP11" s="128"/>
      <c r="AQ11" s="144"/>
      <c r="AR11" s="134"/>
      <c r="AS11" s="168"/>
      <c r="AT11" s="154" t="s">
        <v>38</v>
      </c>
      <c r="AU11" s="149"/>
      <c r="AV11" s="149"/>
      <c r="AW11" s="149" t="s">
        <v>38</v>
      </c>
      <c r="AX11" s="149"/>
      <c r="AY11" s="149"/>
      <c r="AZ11" s="155"/>
      <c r="BA11" s="154" t="s">
        <v>38</v>
      </c>
      <c r="BB11" s="149"/>
      <c r="BC11" s="174"/>
      <c r="BD11" s="148" t="s">
        <v>38</v>
      </c>
      <c r="BE11" s="149"/>
      <c r="BF11" s="148" t="s">
        <v>38</v>
      </c>
      <c r="BG11" s="149"/>
      <c r="BH11" s="149"/>
      <c r="BI11" s="149"/>
      <c r="BJ11" s="149"/>
      <c r="BK11" s="149"/>
      <c r="BL11" s="149"/>
      <c r="BM11" s="174"/>
      <c r="BN11" s="148" t="s">
        <v>38</v>
      </c>
      <c r="BO11" s="149"/>
      <c r="BP11" s="149"/>
      <c r="BQ11" s="149"/>
      <c r="BR11" s="149"/>
      <c r="BS11" s="149"/>
      <c r="BT11" s="149"/>
      <c r="BU11" s="174"/>
      <c r="BV11" s="128"/>
      <c r="BW11" s="134"/>
      <c r="BX11" s="161"/>
    </row>
    <row r="12" spans="1:76" s="22" customFormat="1" ht="15.75" customHeight="1">
      <c r="A12" s="19"/>
      <c r="B12" s="20"/>
      <c r="C12" s="21"/>
      <c r="D12" s="131"/>
      <c r="E12" s="135"/>
      <c r="F12" s="126" t="s">
        <v>37</v>
      </c>
      <c r="G12" s="127"/>
      <c r="H12" s="127"/>
      <c r="I12" s="127"/>
      <c r="J12" s="128"/>
      <c r="K12" s="126" t="s">
        <v>37</v>
      </c>
      <c r="L12" s="127"/>
      <c r="M12" s="127"/>
      <c r="N12" s="127"/>
      <c r="O12" s="127"/>
      <c r="P12" s="127" t="s">
        <v>37</v>
      </c>
      <c r="Q12" s="127"/>
      <c r="R12" s="127"/>
      <c r="S12" s="127"/>
      <c r="T12" s="127"/>
      <c r="U12" s="127"/>
      <c r="V12" s="127"/>
      <c r="W12" s="127"/>
      <c r="X12" s="128"/>
      <c r="Y12" s="126" t="s">
        <v>37</v>
      </c>
      <c r="Z12" s="127"/>
      <c r="AA12" s="127"/>
      <c r="AB12" s="127"/>
      <c r="AC12" s="127"/>
      <c r="AD12" s="127"/>
      <c r="AE12" s="127"/>
      <c r="AF12" s="126" t="s">
        <v>37</v>
      </c>
      <c r="AG12" s="127"/>
      <c r="AH12" s="127"/>
      <c r="AI12" s="127"/>
      <c r="AJ12" s="127"/>
      <c r="AK12" s="127"/>
      <c r="AL12" s="127"/>
      <c r="AM12" s="127"/>
      <c r="AN12" s="128"/>
      <c r="AO12" s="126" t="s">
        <v>37</v>
      </c>
      <c r="AP12" s="128"/>
      <c r="AQ12" s="144"/>
      <c r="AR12" s="162"/>
      <c r="AS12" s="169"/>
      <c r="AT12" s="126" t="s">
        <v>37</v>
      </c>
      <c r="AU12" s="127"/>
      <c r="AV12" s="127"/>
      <c r="AW12" s="127" t="s">
        <v>37</v>
      </c>
      <c r="AX12" s="127"/>
      <c r="AY12" s="127"/>
      <c r="AZ12" s="128"/>
      <c r="BA12" s="126" t="s">
        <v>37</v>
      </c>
      <c r="BB12" s="127"/>
      <c r="BC12" s="175"/>
      <c r="BD12" s="164" t="s">
        <v>37</v>
      </c>
      <c r="BE12" s="127"/>
      <c r="BF12" s="164" t="s">
        <v>37</v>
      </c>
      <c r="BG12" s="127"/>
      <c r="BH12" s="127"/>
      <c r="BI12" s="127"/>
      <c r="BJ12" s="127"/>
      <c r="BK12" s="127"/>
      <c r="BL12" s="127"/>
      <c r="BM12" s="175"/>
      <c r="BN12" s="164" t="s">
        <v>37</v>
      </c>
      <c r="BO12" s="127"/>
      <c r="BP12" s="127"/>
      <c r="BQ12" s="127"/>
      <c r="BR12" s="127"/>
      <c r="BS12" s="127"/>
      <c r="BT12" s="127"/>
      <c r="BU12" s="175"/>
      <c r="BV12" s="128"/>
      <c r="BW12" s="162"/>
      <c r="BX12" s="163"/>
    </row>
    <row r="13" spans="1:76" s="22" customFormat="1" ht="112.5" customHeight="1">
      <c r="A13" s="19" t="s">
        <v>3</v>
      </c>
      <c r="B13" s="20" t="s">
        <v>0</v>
      </c>
      <c r="C13" s="21">
        <v>0</v>
      </c>
      <c r="D13" s="131"/>
      <c r="E13" s="135"/>
      <c r="F13" s="137" t="s">
        <v>176</v>
      </c>
      <c r="G13" s="137" t="s">
        <v>165</v>
      </c>
      <c r="H13" s="120" t="s">
        <v>134</v>
      </c>
      <c r="I13" s="121"/>
      <c r="J13" s="137" t="s">
        <v>124</v>
      </c>
      <c r="K13" s="137" t="s">
        <v>172</v>
      </c>
      <c r="L13" s="137" t="s">
        <v>177</v>
      </c>
      <c r="M13" s="137" t="s">
        <v>157</v>
      </c>
      <c r="N13" s="120" t="s">
        <v>133</v>
      </c>
      <c r="O13" s="166"/>
      <c r="P13" s="170" t="s">
        <v>114</v>
      </c>
      <c r="Q13" s="171"/>
      <c r="R13" s="171"/>
      <c r="S13" s="171"/>
      <c r="T13" s="171"/>
      <c r="U13" s="171"/>
      <c r="V13" s="171"/>
      <c r="W13" s="171"/>
      <c r="X13" s="172"/>
      <c r="Y13" s="117" t="s">
        <v>204</v>
      </c>
      <c r="Z13" s="144" t="s">
        <v>112</v>
      </c>
      <c r="AA13" s="144"/>
      <c r="AB13" s="144"/>
      <c r="AC13" s="144"/>
      <c r="AD13" s="144"/>
      <c r="AE13" s="144"/>
      <c r="AF13" s="144"/>
      <c r="AG13" s="144"/>
      <c r="AH13" s="126" t="s">
        <v>112</v>
      </c>
      <c r="AI13" s="127"/>
      <c r="AJ13" s="127"/>
      <c r="AK13" s="127"/>
      <c r="AL13" s="127"/>
      <c r="AM13" s="127"/>
      <c r="AN13" s="128"/>
      <c r="AO13" s="126" t="s">
        <v>112</v>
      </c>
      <c r="AP13" s="128"/>
      <c r="AQ13" s="144"/>
      <c r="AR13" s="137" t="s">
        <v>108</v>
      </c>
      <c r="AS13" s="137" t="s">
        <v>109</v>
      </c>
      <c r="AT13" s="154" t="s">
        <v>129</v>
      </c>
      <c r="AU13" s="155"/>
      <c r="AV13" s="58" t="s">
        <v>130</v>
      </c>
      <c r="AW13" s="82" t="s">
        <v>169</v>
      </c>
      <c r="AX13" s="141" t="s">
        <v>159</v>
      </c>
      <c r="AY13" s="141" t="s">
        <v>173</v>
      </c>
      <c r="AZ13" s="141" t="s">
        <v>174</v>
      </c>
      <c r="BA13" s="141" t="s">
        <v>175</v>
      </c>
      <c r="BB13" s="141" t="s">
        <v>180</v>
      </c>
      <c r="BC13" s="62" t="s">
        <v>114</v>
      </c>
      <c r="BD13" s="150" t="s">
        <v>147</v>
      </c>
      <c r="BE13" s="153"/>
      <c r="BF13" s="150" t="s">
        <v>147</v>
      </c>
      <c r="BG13" s="151"/>
      <c r="BH13" s="151"/>
      <c r="BI13" s="152"/>
      <c r="BJ13" s="154" t="s">
        <v>114</v>
      </c>
      <c r="BK13" s="149"/>
      <c r="BL13" s="149"/>
      <c r="BM13" s="155"/>
      <c r="BN13" s="154" t="s">
        <v>114</v>
      </c>
      <c r="BO13" s="149"/>
      <c r="BP13" s="149"/>
      <c r="BQ13" s="149"/>
      <c r="BR13" s="149"/>
      <c r="BS13" s="149"/>
      <c r="BT13" s="149"/>
      <c r="BU13" s="174"/>
      <c r="BV13" s="128"/>
      <c r="BW13" s="137" t="s">
        <v>108</v>
      </c>
      <c r="BX13" s="156" t="s">
        <v>109</v>
      </c>
    </row>
    <row r="14" spans="1:76" s="22" customFormat="1" ht="172.5" customHeight="1" thickBot="1">
      <c r="A14" s="19"/>
      <c r="B14" s="20"/>
      <c r="C14" s="21"/>
      <c r="D14" s="131"/>
      <c r="E14" s="135"/>
      <c r="F14" s="138"/>
      <c r="G14" s="139"/>
      <c r="H14" s="1" t="s">
        <v>161</v>
      </c>
      <c r="I14" s="1" t="s">
        <v>162</v>
      </c>
      <c r="J14" s="139"/>
      <c r="K14" s="138"/>
      <c r="L14" s="138"/>
      <c r="M14" s="139"/>
      <c r="N14" s="1" t="s">
        <v>143</v>
      </c>
      <c r="O14" s="1" t="s">
        <v>139</v>
      </c>
      <c r="P14" s="1" t="s">
        <v>141</v>
      </c>
      <c r="Q14" s="33" t="s">
        <v>119</v>
      </c>
      <c r="R14" s="33" t="s">
        <v>156</v>
      </c>
      <c r="S14" s="33" t="s">
        <v>184</v>
      </c>
      <c r="T14" s="116" t="s">
        <v>178</v>
      </c>
      <c r="U14" s="116" t="s">
        <v>191</v>
      </c>
      <c r="V14" s="116" t="s">
        <v>190</v>
      </c>
      <c r="W14" s="116" t="s">
        <v>185</v>
      </c>
      <c r="X14" s="110" t="s">
        <v>158</v>
      </c>
      <c r="Y14" s="1" t="s">
        <v>139</v>
      </c>
      <c r="Z14" s="1" t="s">
        <v>135</v>
      </c>
      <c r="AA14" s="1" t="s">
        <v>205</v>
      </c>
      <c r="AB14" s="60" t="s">
        <v>187</v>
      </c>
      <c r="AC14" s="1" t="s">
        <v>136</v>
      </c>
      <c r="AD14" s="1" t="s">
        <v>137</v>
      </c>
      <c r="AE14" s="1" t="s">
        <v>138</v>
      </c>
      <c r="AF14" s="1" t="s">
        <v>142</v>
      </c>
      <c r="AG14" s="1" t="s">
        <v>181</v>
      </c>
      <c r="AH14" s="33" t="s">
        <v>143</v>
      </c>
      <c r="AI14" s="33" t="s">
        <v>118</v>
      </c>
      <c r="AJ14" s="45" t="s">
        <v>144</v>
      </c>
      <c r="AK14" s="33" t="s">
        <v>163</v>
      </c>
      <c r="AL14" s="33" t="s">
        <v>182</v>
      </c>
      <c r="AM14" s="33" t="s">
        <v>183</v>
      </c>
      <c r="AN14" s="33" t="s">
        <v>188</v>
      </c>
      <c r="AO14" s="33" t="s">
        <v>203</v>
      </c>
      <c r="AP14" s="33" t="s">
        <v>164</v>
      </c>
      <c r="AQ14" s="144"/>
      <c r="AR14" s="135"/>
      <c r="AS14" s="135"/>
      <c r="AT14" s="47" t="s">
        <v>127</v>
      </c>
      <c r="AU14" s="47" t="s">
        <v>189</v>
      </c>
      <c r="AV14" s="47" t="s">
        <v>128</v>
      </c>
      <c r="AW14" s="50" t="s">
        <v>122</v>
      </c>
      <c r="AX14" s="142"/>
      <c r="AY14" s="142"/>
      <c r="AZ14" s="142"/>
      <c r="BA14" s="142"/>
      <c r="BB14" s="142"/>
      <c r="BC14" s="62" t="s">
        <v>132</v>
      </c>
      <c r="BD14" s="79" t="s">
        <v>150</v>
      </c>
      <c r="BE14" s="80" t="s">
        <v>151</v>
      </c>
      <c r="BF14" s="80" t="s">
        <v>152</v>
      </c>
      <c r="BG14" s="80" t="s">
        <v>153</v>
      </c>
      <c r="BH14" s="80" t="s">
        <v>154</v>
      </c>
      <c r="BI14" s="80" t="s">
        <v>155</v>
      </c>
      <c r="BJ14" s="47" t="s">
        <v>146</v>
      </c>
      <c r="BK14" s="50" t="s">
        <v>206</v>
      </c>
      <c r="BL14" s="50" t="s">
        <v>193</v>
      </c>
      <c r="BM14" s="50" t="s">
        <v>194</v>
      </c>
      <c r="BN14" s="50" t="s">
        <v>195</v>
      </c>
      <c r="BO14" s="50" t="s">
        <v>196</v>
      </c>
      <c r="BP14" s="50" t="s">
        <v>197</v>
      </c>
      <c r="BQ14" s="50" t="s">
        <v>198</v>
      </c>
      <c r="BR14" s="50" t="s">
        <v>202</v>
      </c>
      <c r="BS14" s="50" t="s">
        <v>199</v>
      </c>
      <c r="BT14" s="50" t="s">
        <v>200</v>
      </c>
      <c r="BU14" s="63" t="s">
        <v>132</v>
      </c>
      <c r="BV14" s="128"/>
      <c r="BW14" s="135"/>
      <c r="BX14" s="157"/>
    </row>
    <row r="15" spans="1:76" s="22" customFormat="1" ht="15" customHeight="1" thickBot="1">
      <c r="A15" s="19"/>
      <c r="B15" s="20"/>
      <c r="C15" s="21"/>
      <c r="D15" s="132"/>
      <c r="E15" s="136"/>
      <c r="F15" s="93">
        <v>41030500</v>
      </c>
      <c r="G15" s="93">
        <v>41033000</v>
      </c>
      <c r="H15" s="93">
        <v>41032300</v>
      </c>
      <c r="I15" s="93">
        <v>41032300</v>
      </c>
      <c r="J15" s="93">
        <v>41034500</v>
      </c>
      <c r="K15" s="93">
        <v>41036100</v>
      </c>
      <c r="L15" s="93">
        <v>41036400</v>
      </c>
      <c r="M15" s="93">
        <v>41037200</v>
      </c>
      <c r="N15" s="93">
        <v>41052300</v>
      </c>
      <c r="O15" s="93">
        <v>41052300</v>
      </c>
      <c r="P15" s="93">
        <v>41053900</v>
      </c>
      <c r="Q15" s="93">
        <v>41053900</v>
      </c>
      <c r="R15" s="93">
        <v>41053900</v>
      </c>
      <c r="S15" s="93">
        <v>41053900</v>
      </c>
      <c r="T15" s="93">
        <v>41053900</v>
      </c>
      <c r="U15" s="93">
        <v>41053900</v>
      </c>
      <c r="V15" s="93">
        <v>41053900</v>
      </c>
      <c r="W15" s="93">
        <v>41053900</v>
      </c>
      <c r="X15" s="93">
        <v>41053900</v>
      </c>
      <c r="Y15" s="93">
        <v>41052300</v>
      </c>
      <c r="Z15" s="60">
        <v>41053900</v>
      </c>
      <c r="AA15" s="60">
        <v>41053900</v>
      </c>
      <c r="AB15" s="60">
        <v>41053900</v>
      </c>
      <c r="AC15" s="60">
        <v>41053900</v>
      </c>
      <c r="AD15" s="60">
        <v>41053900</v>
      </c>
      <c r="AE15" s="60">
        <v>41053900</v>
      </c>
      <c r="AF15" s="60">
        <v>41053900</v>
      </c>
      <c r="AG15" s="60">
        <v>41053900</v>
      </c>
      <c r="AH15" s="93">
        <v>41053900</v>
      </c>
      <c r="AI15" s="93">
        <v>41053900</v>
      </c>
      <c r="AJ15" s="93">
        <v>41053900</v>
      </c>
      <c r="AK15" s="93">
        <v>41053900</v>
      </c>
      <c r="AL15" s="93">
        <v>41053900</v>
      </c>
      <c r="AM15" s="93">
        <v>41053900</v>
      </c>
      <c r="AN15" s="93">
        <v>41053900</v>
      </c>
      <c r="AO15" s="93">
        <v>41053900</v>
      </c>
      <c r="AP15" s="93">
        <v>41053900</v>
      </c>
      <c r="AQ15" s="145"/>
      <c r="AR15" s="136"/>
      <c r="AS15" s="136"/>
      <c r="AT15" s="94" t="s">
        <v>125</v>
      </c>
      <c r="AU15" s="94" t="s">
        <v>125</v>
      </c>
      <c r="AV15" s="94" t="s">
        <v>126</v>
      </c>
      <c r="AW15" s="95" t="s">
        <v>121</v>
      </c>
      <c r="AX15" s="94" t="s">
        <v>160</v>
      </c>
      <c r="AY15" s="95" t="s">
        <v>167</v>
      </c>
      <c r="AZ15" s="95" t="s">
        <v>166</v>
      </c>
      <c r="BA15" s="95" t="s">
        <v>168</v>
      </c>
      <c r="BB15" s="95" t="s">
        <v>179</v>
      </c>
      <c r="BC15" s="95" t="s">
        <v>131</v>
      </c>
      <c r="BD15" s="96" t="s">
        <v>149</v>
      </c>
      <c r="BE15" s="96" t="s">
        <v>149</v>
      </c>
      <c r="BF15" s="96" t="s">
        <v>149</v>
      </c>
      <c r="BG15" s="96" t="s">
        <v>148</v>
      </c>
      <c r="BH15" s="96" t="s">
        <v>148</v>
      </c>
      <c r="BI15" s="96" t="s">
        <v>148</v>
      </c>
      <c r="BJ15" s="94" t="s">
        <v>145</v>
      </c>
      <c r="BK15" s="95" t="s">
        <v>192</v>
      </c>
      <c r="BL15" s="95" t="s">
        <v>192</v>
      </c>
      <c r="BM15" s="95" t="s">
        <v>192</v>
      </c>
      <c r="BN15" s="95" t="s">
        <v>192</v>
      </c>
      <c r="BO15" s="95" t="s">
        <v>192</v>
      </c>
      <c r="BP15" s="95" t="s">
        <v>192</v>
      </c>
      <c r="BQ15" s="95" t="s">
        <v>192</v>
      </c>
      <c r="BR15" s="95" t="s">
        <v>192</v>
      </c>
      <c r="BS15" s="95" t="s">
        <v>192</v>
      </c>
      <c r="BT15" s="95" t="s">
        <v>192</v>
      </c>
      <c r="BU15" s="97" t="s">
        <v>131</v>
      </c>
      <c r="BV15" s="140"/>
      <c r="BW15" s="136"/>
      <c r="BX15" s="158"/>
    </row>
    <row r="16" spans="1:76" s="22" customFormat="1" ht="12.75" customHeight="1">
      <c r="A16" s="19"/>
      <c r="B16" s="20"/>
      <c r="C16" s="21"/>
      <c r="D16" s="90">
        <v>1</v>
      </c>
      <c r="E16" s="88">
        <v>2</v>
      </c>
      <c r="F16" s="88">
        <v>3</v>
      </c>
      <c r="G16" s="88">
        <v>4</v>
      </c>
      <c r="H16" s="88">
        <v>5</v>
      </c>
      <c r="I16" s="88">
        <v>6</v>
      </c>
      <c r="J16" s="88">
        <v>7</v>
      </c>
      <c r="K16" s="88">
        <v>8</v>
      </c>
      <c r="L16" s="88">
        <v>9</v>
      </c>
      <c r="M16" s="88">
        <v>10</v>
      </c>
      <c r="N16" s="88"/>
      <c r="O16" s="88">
        <v>11</v>
      </c>
      <c r="P16" s="88">
        <v>12</v>
      </c>
      <c r="Q16" s="88">
        <v>13</v>
      </c>
      <c r="R16" s="88">
        <v>14</v>
      </c>
      <c r="S16" s="88">
        <v>15</v>
      </c>
      <c r="T16" s="88"/>
      <c r="U16" s="88"/>
      <c r="V16" s="88"/>
      <c r="W16" s="88"/>
      <c r="X16" s="88">
        <v>16</v>
      </c>
      <c r="Y16" s="88"/>
      <c r="Z16" s="88">
        <v>17</v>
      </c>
      <c r="AA16" s="88"/>
      <c r="AB16" s="88"/>
      <c r="AC16" s="88">
        <v>18</v>
      </c>
      <c r="AD16" s="88">
        <v>19</v>
      </c>
      <c r="AE16" s="88">
        <v>20</v>
      </c>
      <c r="AF16" s="88">
        <v>21</v>
      </c>
      <c r="AG16" s="88">
        <v>22</v>
      </c>
      <c r="AH16" s="88">
        <v>23</v>
      </c>
      <c r="AI16" s="88">
        <v>24</v>
      </c>
      <c r="AJ16" s="88">
        <v>25</v>
      </c>
      <c r="AK16" s="88">
        <v>26</v>
      </c>
      <c r="AL16" s="88"/>
      <c r="AM16" s="88"/>
      <c r="AN16" s="88"/>
      <c r="AO16" s="88"/>
      <c r="AP16" s="88">
        <v>27</v>
      </c>
      <c r="AQ16" s="88">
        <v>28</v>
      </c>
      <c r="AR16" s="88">
        <v>29</v>
      </c>
      <c r="AS16" s="88">
        <v>30</v>
      </c>
      <c r="AT16" s="88">
        <v>31</v>
      </c>
      <c r="AU16" s="88"/>
      <c r="AV16" s="88">
        <v>32</v>
      </c>
      <c r="AW16" s="89">
        <v>33</v>
      </c>
      <c r="AX16" s="88">
        <v>34</v>
      </c>
      <c r="AY16" s="89">
        <v>35</v>
      </c>
      <c r="AZ16" s="89">
        <v>36</v>
      </c>
      <c r="BA16" s="89">
        <v>37</v>
      </c>
      <c r="BB16" s="89"/>
      <c r="BC16" s="89">
        <v>38</v>
      </c>
      <c r="BD16" s="90">
        <v>39</v>
      </c>
      <c r="BE16" s="91">
        <v>40</v>
      </c>
      <c r="BF16" s="91">
        <v>41</v>
      </c>
      <c r="BG16" s="91">
        <v>42</v>
      </c>
      <c r="BH16" s="91">
        <v>43</v>
      </c>
      <c r="BI16" s="91">
        <v>44</v>
      </c>
      <c r="BJ16" s="88">
        <v>45</v>
      </c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92">
        <v>46</v>
      </c>
      <c r="BV16" s="91">
        <v>47</v>
      </c>
      <c r="BW16" s="88">
        <v>48</v>
      </c>
      <c r="BX16" s="92">
        <v>49</v>
      </c>
    </row>
    <row r="17" spans="1:76" ht="15" customHeight="1">
      <c r="A17" s="10"/>
      <c r="B17" s="2"/>
      <c r="C17" s="18"/>
      <c r="D17" s="100" t="s">
        <v>30</v>
      </c>
      <c r="E17" s="27" t="s">
        <v>31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4"/>
      <c r="AR17" s="34">
        <f>SUM(F17:X17)</f>
        <v>0</v>
      </c>
      <c r="AS17" s="34">
        <f>SUM(Y17:AP17)</f>
        <v>0</v>
      </c>
      <c r="AT17" s="34"/>
      <c r="AU17" s="34"/>
      <c r="AV17" s="34"/>
      <c r="AW17" s="51"/>
      <c r="AX17" s="48"/>
      <c r="AY17" s="51"/>
      <c r="AZ17" s="51"/>
      <c r="BA17" s="51"/>
      <c r="BB17" s="51"/>
      <c r="BC17" s="51"/>
      <c r="BD17" s="68"/>
      <c r="BE17" s="64"/>
      <c r="BF17" s="64"/>
      <c r="BG17" s="64"/>
      <c r="BH17" s="64"/>
      <c r="BI17" s="64"/>
      <c r="BJ17" s="48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69"/>
      <c r="BV17" s="66">
        <f>BW17+BX17</f>
        <v>0</v>
      </c>
      <c r="BW17" s="48">
        <f>SUM(AT17:BC17)</f>
        <v>0</v>
      </c>
      <c r="BX17" s="69">
        <f>SUM(BD17:BU17)</f>
        <v>0</v>
      </c>
    </row>
    <row r="18" spans="1:76" ht="15" customHeight="1">
      <c r="A18" s="10">
        <v>10</v>
      </c>
      <c r="B18" s="2" t="s">
        <v>0</v>
      </c>
      <c r="C18" s="18">
        <v>0</v>
      </c>
      <c r="D18" s="101" t="s">
        <v>32</v>
      </c>
      <c r="E18" s="26" t="s">
        <v>33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4"/>
      <c r="AR18" s="34">
        <f>SUM(F18:X18)</f>
        <v>0</v>
      </c>
      <c r="AS18" s="34">
        <f>SUM(Y18:AP18)</f>
        <v>0</v>
      </c>
      <c r="AT18" s="34"/>
      <c r="AU18" s="34"/>
      <c r="AV18" s="34"/>
      <c r="AW18" s="51"/>
      <c r="AX18" s="48"/>
      <c r="AY18" s="51">
        <f>1325377-1325377</f>
        <v>0</v>
      </c>
      <c r="AZ18" s="51"/>
      <c r="BA18" s="51"/>
      <c r="BB18" s="51"/>
      <c r="BC18" s="51"/>
      <c r="BD18" s="68"/>
      <c r="BE18" s="64"/>
      <c r="BF18" s="64"/>
      <c r="BG18" s="64"/>
      <c r="BH18" s="64"/>
      <c r="BI18" s="64"/>
      <c r="BJ18" s="48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69"/>
      <c r="BV18" s="66">
        <f>BW18+BX18</f>
        <v>0</v>
      </c>
      <c r="BW18" s="48">
        <f>SUM(AT18:BC18)</f>
        <v>0</v>
      </c>
      <c r="BX18" s="69">
        <f>SUM(BD18:BU18)</f>
        <v>0</v>
      </c>
    </row>
    <row r="19" spans="1:76" ht="15" customHeight="1">
      <c r="A19" s="10">
        <v>11</v>
      </c>
      <c r="B19" s="2" t="s">
        <v>0</v>
      </c>
      <c r="C19" s="18">
        <v>0</v>
      </c>
      <c r="D19" s="101">
        <v>17316200000</v>
      </c>
      <c r="E19" s="26" t="s">
        <v>34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4"/>
      <c r="AR19" s="34">
        <f>SUM(F19:X19)</f>
        <v>0</v>
      </c>
      <c r="AS19" s="34">
        <f>SUM(Y19:AP19)</f>
        <v>0</v>
      </c>
      <c r="AT19" s="34"/>
      <c r="AU19" s="34"/>
      <c r="AV19" s="34"/>
      <c r="AW19" s="51"/>
      <c r="AX19" s="48"/>
      <c r="AY19" s="51"/>
      <c r="AZ19" s="51"/>
      <c r="BA19" s="51"/>
      <c r="BB19" s="51"/>
      <c r="BC19" s="51"/>
      <c r="BD19" s="68"/>
      <c r="BE19" s="64"/>
      <c r="BF19" s="64"/>
      <c r="BG19" s="64"/>
      <c r="BH19" s="64"/>
      <c r="BI19" s="64"/>
      <c r="BJ19" s="48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69"/>
      <c r="BV19" s="66">
        <f>BW19+BX19</f>
        <v>0</v>
      </c>
      <c r="BW19" s="48">
        <f>SUM(AT19:BC19)</f>
        <v>0</v>
      </c>
      <c r="BX19" s="69">
        <f>SUM(BD19:BU19)</f>
        <v>0</v>
      </c>
    </row>
    <row r="20" spans="1:76" ht="15" customHeight="1">
      <c r="A20" s="10">
        <v>12</v>
      </c>
      <c r="B20" s="2" t="s">
        <v>0</v>
      </c>
      <c r="C20" s="18">
        <v>0</v>
      </c>
      <c r="D20" s="101">
        <v>17317200000</v>
      </c>
      <c r="E20" s="26" t="s">
        <v>41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4"/>
      <c r="AR20" s="34">
        <f>SUM(F20:X20)</f>
        <v>0</v>
      </c>
      <c r="AS20" s="34">
        <f>SUM(Y20:AP20)</f>
        <v>0</v>
      </c>
      <c r="AT20" s="34"/>
      <c r="AU20" s="34"/>
      <c r="AV20" s="34"/>
      <c r="AW20" s="51"/>
      <c r="AX20" s="48"/>
      <c r="AY20" s="51"/>
      <c r="AZ20" s="51"/>
      <c r="BA20" s="51"/>
      <c r="BB20" s="51"/>
      <c r="BC20" s="51"/>
      <c r="BD20" s="68"/>
      <c r="BE20" s="64"/>
      <c r="BF20" s="64"/>
      <c r="BG20" s="64"/>
      <c r="BH20" s="64"/>
      <c r="BI20" s="64"/>
      <c r="BJ20" s="48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69"/>
      <c r="BV20" s="66">
        <f>BW20+BX20</f>
        <v>0</v>
      </c>
      <c r="BW20" s="48">
        <f>SUM(AT20:BC20)</f>
        <v>0</v>
      </c>
      <c r="BX20" s="69">
        <f>SUM(BD20:BU20)</f>
        <v>0</v>
      </c>
    </row>
    <row r="21" spans="1:76" ht="15.75" customHeight="1">
      <c r="A21" s="10"/>
      <c r="B21" s="2"/>
      <c r="C21" s="18"/>
      <c r="D21" s="102"/>
      <c r="E21" s="23" t="s">
        <v>4</v>
      </c>
      <c r="F21" s="40">
        <f>SUM(F17:F20)</f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>
        <f>SUM(Q17:Q20)</f>
        <v>0</v>
      </c>
      <c r="R21" s="40"/>
      <c r="S21" s="40"/>
      <c r="T21" s="40"/>
      <c r="U21" s="40"/>
      <c r="V21" s="40"/>
      <c r="W21" s="40"/>
      <c r="X21" s="40"/>
      <c r="Y21" s="40"/>
      <c r="Z21" s="40">
        <f>SUM(Z17:Z20)</f>
        <v>0</v>
      </c>
      <c r="AA21" s="40"/>
      <c r="AB21" s="40"/>
      <c r="AC21" s="40"/>
      <c r="AD21" s="40"/>
      <c r="AE21" s="40"/>
      <c r="AF21" s="40">
        <f>SUM(AF17:AF20)</f>
        <v>0</v>
      </c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34"/>
      <c r="AR21" s="34"/>
      <c r="AS21" s="34"/>
      <c r="AT21" s="34"/>
      <c r="AU21" s="34"/>
      <c r="AV21" s="34"/>
      <c r="AW21" s="84"/>
      <c r="AX21" s="49"/>
      <c r="AY21" s="111">
        <f>SUM(AY17:AY20)</f>
        <v>0</v>
      </c>
      <c r="AZ21" s="52"/>
      <c r="BA21" s="52"/>
      <c r="BB21" s="52"/>
      <c r="BC21" s="52"/>
      <c r="BD21" s="70"/>
      <c r="BE21" s="65"/>
      <c r="BF21" s="65"/>
      <c r="BG21" s="65"/>
      <c r="BH21" s="65"/>
      <c r="BI21" s="65"/>
      <c r="BJ21" s="49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71"/>
      <c r="BV21" s="113">
        <f>SUM(BV17:BV20)</f>
        <v>0</v>
      </c>
      <c r="BW21" s="113">
        <f>SUM(BW17:BW20)</f>
        <v>0</v>
      </c>
      <c r="BX21" s="113">
        <f>SUM(BX17:BX20)</f>
        <v>0</v>
      </c>
    </row>
    <row r="22" spans="1:76" ht="15">
      <c r="A22" s="10"/>
      <c r="B22" s="2"/>
      <c r="C22" s="18"/>
      <c r="D22" s="101" t="s">
        <v>6</v>
      </c>
      <c r="E22" s="26" t="s">
        <v>42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0"/>
      <c r="R22" s="41"/>
      <c r="S22" s="41"/>
      <c r="T22" s="41"/>
      <c r="U22" s="41"/>
      <c r="V22" s="41"/>
      <c r="W22" s="41"/>
      <c r="X22" s="36"/>
      <c r="Y22" s="36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4">
        <f aca="true" t="shared" si="0" ref="AQ22:AQ85">AR22+AS22</f>
        <v>0</v>
      </c>
      <c r="AR22" s="34">
        <f aca="true" t="shared" si="1" ref="AR22:AR53">SUM(F22:X22)</f>
        <v>0</v>
      </c>
      <c r="AS22" s="34">
        <f aca="true" t="shared" si="2" ref="AS22:AS53">SUM(Y22:AP22)</f>
        <v>0</v>
      </c>
      <c r="AT22" s="34"/>
      <c r="AU22" s="34"/>
      <c r="AV22" s="34"/>
      <c r="AW22" s="115">
        <v>4294</v>
      </c>
      <c r="AX22" s="34">
        <v>71400</v>
      </c>
      <c r="AY22" s="53"/>
      <c r="AZ22" s="53"/>
      <c r="BA22" s="53"/>
      <c r="BB22" s="53">
        <v>1154140</v>
      </c>
      <c r="BC22" s="53"/>
      <c r="BD22" s="72"/>
      <c r="BE22" s="66"/>
      <c r="BF22" s="66"/>
      <c r="BG22" s="66"/>
      <c r="BH22" s="66"/>
      <c r="BI22" s="66"/>
      <c r="BJ22" s="34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73"/>
      <c r="BV22" s="66">
        <f>BW22+BX22</f>
        <v>1229834</v>
      </c>
      <c r="BW22" s="48">
        <f aca="true" t="shared" si="3" ref="BW22:BW53">SUM(AT22:BC22)</f>
        <v>1229834</v>
      </c>
      <c r="BX22" s="69">
        <f aca="true" t="shared" si="4" ref="BX22:BX85">SUM(BD22:BU22)</f>
        <v>0</v>
      </c>
    </row>
    <row r="23" spans="1:76" ht="15">
      <c r="A23" s="10"/>
      <c r="B23" s="2"/>
      <c r="C23" s="18"/>
      <c r="D23" s="101" t="s">
        <v>7</v>
      </c>
      <c r="E23" s="26" t="s">
        <v>43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  <c r="R23" s="41"/>
      <c r="S23" s="41">
        <v>14028</v>
      </c>
      <c r="T23" s="41"/>
      <c r="U23" s="41"/>
      <c r="V23" s="41"/>
      <c r="W23" s="41"/>
      <c r="X23" s="40"/>
      <c r="Y23" s="40"/>
      <c r="Z23" s="36"/>
      <c r="AA23" s="36"/>
      <c r="AB23" s="36"/>
      <c r="AC23" s="36"/>
      <c r="AD23" s="36"/>
      <c r="AE23" s="36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34">
        <f t="shared" si="0"/>
        <v>14028</v>
      </c>
      <c r="AR23" s="34">
        <f t="shared" si="1"/>
        <v>14028</v>
      </c>
      <c r="AS23" s="34">
        <f t="shared" si="2"/>
        <v>0</v>
      </c>
      <c r="AT23" s="34"/>
      <c r="AU23" s="34"/>
      <c r="AV23" s="34"/>
      <c r="AW23" s="115">
        <v>1841</v>
      </c>
      <c r="AX23" s="34">
        <v>26300</v>
      </c>
      <c r="AY23" s="53"/>
      <c r="AZ23" s="53"/>
      <c r="BA23" s="53"/>
      <c r="BB23" s="53"/>
      <c r="BC23" s="53">
        <v>38000</v>
      </c>
      <c r="BD23" s="72"/>
      <c r="BE23" s="66"/>
      <c r="BF23" s="66"/>
      <c r="BG23" s="66"/>
      <c r="BH23" s="66"/>
      <c r="BI23" s="66"/>
      <c r="BJ23" s="34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73">
        <v>112000</v>
      </c>
      <c r="BV23" s="66">
        <f aca="true" t="shared" si="5" ref="BV23:BV85">BW23+BX23</f>
        <v>178141</v>
      </c>
      <c r="BW23" s="48">
        <f t="shared" si="3"/>
        <v>66141</v>
      </c>
      <c r="BX23" s="69">
        <f t="shared" si="4"/>
        <v>112000</v>
      </c>
    </row>
    <row r="24" spans="1:76" ht="15">
      <c r="A24" s="10"/>
      <c r="B24" s="2"/>
      <c r="C24" s="18"/>
      <c r="D24" s="101" t="s">
        <v>8</v>
      </c>
      <c r="E24" s="26" t="s">
        <v>44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6">
        <v>6500</v>
      </c>
      <c r="R24" s="41"/>
      <c r="S24" s="41">
        <v>20040</v>
      </c>
      <c r="T24" s="41"/>
      <c r="U24" s="41"/>
      <c r="V24" s="41"/>
      <c r="W24" s="41"/>
      <c r="X24" s="40"/>
      <c r="Y24" s="40"/>
      <c r="Z24" s="40"/>
      <c r="AA24" s="36">
        <v>625000</v>
      </c>
      <c r="AB24" s="40"/>
      <c r="AC24" s="40"/>
      <c r="AD24" s="36"/>
      <c r="AE24" s="36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34">
        <f t="shared" si="0"/>
        <v>651540</v>
      </c>
      <c r="AR24" s="34">
        <f t="shared" si="1"/>
        <v>26540</v>
      </c>
      <c r="AS24" s="34">
        <f t="shared" si="2"/>
        <v>625000</v>
      </c>
      <c r="AT24" s="34"/>
      <c r="AU24" s="34"/>
      <c r="AV24" s="34"/>
      <c r="AW24" s="115">
        <v>3681</v>
      </c>
      <c r="AX24" s="34">
        <v>80800</v>
      </c>
      <c r="AY24" s="53"/>
      <c r="AZ24" s="53"/>
      <c r="BA24" s="53"/>
      <c r="BB24" s="53">
        <v>726681</v>
      </c>
      <c r="BC24" s="53"/>
      <c r="BD24" s="72"/>
      <c r="BE24" s="66"/>
      <c r="BF24" s="66"/>
      <c r="BG24" s="66"/>
      <c r="BH24" s="66"/>
      <c r="BI24" s="66"/>
      <c r="BJ24" s="34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73"/>
      <c r="BV24" s="66">
        <f t="shared" si="5"/>
        <v>811162</v>
      </c>
      <c r="BW24" s="48">
        <f t="shared" si="3"/>
        <v>811162</v>
      </c>
      <c r="BX24" s="69">
        <f t="shared" si="4"/>
        <v>0</v>
      </c>
    </row>
    <row r="25" spans="1:76" ht="15">
      <c r="A25" s="10"/>
      <c r="B25" s="2"/>
      <c r="C25" s="18"/>
      <c r="D25" s="101" t="s">
        <v>9</v>
      </c>
      <c r="E25" s="26" t="s">
        <v>45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41"/>
      <c r="S25" s="41"/>
      <c r="T25" s="41"/>
      <c r="U25" s="41"/>
      <c r="V25" s="41"/>
      <c r="W25" s="41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34">
        <f t="shared" si="0"/>
        <v>0</v>
      </c>
      <c r="AR25" s="34">
        <f t="shared" si="1"/>
        <v>0</v>
      </c>
      <c r="AS25" s="34">
        <f t="shared" si="2"/>
        <v>0</v>
      </c>
      <c r="AT25" s="34"/>
      <c r="AU25" s="34"/>
      <c r="AV25" s="34"/>
      <c r="AW25" s="115">
        <v>3681</v>
      </c>
      <c r="AX25" s="34">
        <v>41400</v>
      </c>
      <c r="AY25" s="53"/>
      <c r="AZ25" s="53"/>
      <c r="BA25" s="53"/>
      <c r="BB25" s="53">
        <v>1196888</v>
      </c>
      <c r="BC25" s="53">
        <v>128000</v>
      </c>
      <c r="BD25" s="72"/>
      <c r="BE25" s="66"/>
      <c r="BF25" s="66"/>
      <c r="BG25" s="66"/>
      <c r="BH25" s="66"/>
      <c r="BI25" s="66"/>
      <c r="BJ25" s="34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73">
        <v>72000</v>
      </c>
      <c r="BV25" s="66">
        <f t="shared" si="5"/>
        <v>1441969</v>
      </c>
      <c r="BW25" s="48">
        <f t="shared" si="3"/>
        <v>1369969</v>
      </c>
      <c r="BX25" s="69">
        <f t="shared" si="4"/>
        <v>72000</v>
      </c>
    </row>
    <row r="26" spans="1:76" ht="15">
      <c r="A26" s="10"/>
      <c r="B26" s="2"/>
      <c r="C26" s="18"/>
      <c r="D26" s="101" t="s">
        <v>10</v>
      </c>
      <c r="E26" s="26" t="s">
        <v>46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41"/>
      <c r="S26" s="41">
        <v>8016</v>
      </c>
      <c r="T26" s="41"/>
      <c r="U26" s="41"/>
      <c r="V26" s="41"/>
      <c r="W26" s="41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34">
        <f t="shared" si="0"/>
        <v>8016</v>
      </c>
      <c r="AR26" s="34">
        <f t="shared" si="1"/>
        <v>8016</v>
      </c>
      <c r="AS26" s="34">
        <f t="shared" si="2"/>
        <v>0</v>
      </c>
      <c r="AT26" s="34"/>
      <c r="AU26" s="34"/>
      <c r="AV26" s="34"/>
      <c r="AW26" s="115">
        <v>1227</v>
      </c>
      <c r="AX26" s="34">
        <v>11300</v>
      </c>
      <c r="AY26" s="53"/>
      <c r="AZ26" s="53"/>
      <c r="BA26" s="53"/>
      <c r="BB26" s="53"/>
      <c r="BC26" s="53"/>
      <c r="BD26" s="72"/>
      <c r="BE26" s="66"/>
      <c r="BF26" s="66"/>
      <c r="BG26" s="66"/>
      <c r="BH26" s="66"/>
      <c r="BI26" s="66"/>
      <c r="BJ26" s="34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73"/>
      <c r="BV26" s="66">
        <f t="shared" si="5"/>
        <v>12527</v>
      </c>
      <c r="BW26" s="48">
        <f t="shared" si="3"/>
        <v>12527</v>
      </c>
      <c r="BX26" s="69">
        <f t="shared" si="4"/>
        <v>0</v>
      </c>
    </row>
    <row r="27" spans="1:76" ht="15">
      <c r="A27" s="10"/>
      <c r="B27" s="2"/>
      <c r="C27" s="18"/>
      <c r="D27" s="101" t="s">
        <v>11</v>
      </c>
      <c r="E27" s="26" t="s">
        <v>47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0"/>
      <c r="R27" s="41"/>
      <c r="S27" s="41">
        <v>58116</v>
      </c>
      <c r="T27" s="41"/>
      <c r="U27" s="41"/>
      <c r="V27" s="41"/>
      <c r="W27" s="41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34">
        <f t="shared" si="0"/>
        <v>58116</v>
      </c>
      <c r="AR27" s="34">
        <f t="shared" si="1"/>
        <v>58116</v>
      </c>
      <c r="AS27" s="34">
        <f t="shared" si="2"/>
        <v>0</v>
      </c>
      <c r="AT27" s="34"/>
      <c r="AU27" s="34"/>
      <c r="AV27" s="34"/>
      <c r="AW27" s="115">
        <v>3681</v>
      </c>
      <c r="AX27" s="34">
        <v>146600</v>
      </c>
      <c r="AY27" s="53"/>
      <c r="AZ27" s="53"/>
      <c r="BA27" s="53"/>
      <c r="BB27" s="53"/>
      <c r="BC27" s="53">
        <v>137373</v>
      </c>
      <c r="BD27" s="72"/>
      <c r="BE27" s="66"/>
      <c r="BF27" s="66"/>
      <c r="BG27" s="66"/>
      <c r="BH27" s="66"/>
      <c r="BI27" s="66"/>
      <c r="BJ27" s="34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73">
        <v>110227</v>
      </c>
      <c r="BV27" s="66">
        <f t="shared" si="5"/>
        <v>397881</v>
      </c>
      <c r="BW27" s="48">
        <f t="shared" si="3"/>
        <v>287654</v>
      </c>
      <c r="BX27" s="69">
        <f t="shared" si="4"/>
        <v>110227</v>
      </c>
    </row>
    <row r="28" spans="1:76" ht="15">
      <c r="A28" s="10"/>
      <c r="B28" s="2"/>
      <c r="C28" s="18"/>
      <c r="D28" s="101" t="s">
        <v>12</v>
      </c>
      <c r="E28" s="26" t="s">
        <v>48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0"/>
      <c r="R28" s="41"/>
      <c r="S28" s="41">
        <v>60120</v>
      </c>
      <c r="T28" s="41"/>
      <c r="U28" s="41"/>
      <c r="V28" s="41"/>
      <c r="W28" s="41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34">
        <f t="shared" si="0"/>
        <v>60120</v>
      </c>
      <c r="AR28" s="34">
        <f t="shared" si="1"/>
        <v>60120</v>
      </c>
      <c r="AS28" s="34">
        <f t="shared" si="2"/>
        <v>0</v>
      </c>
      <c r="AT28" s="34"/>
      <c r="AU28" s="34"/>
      <c r="AV28" s="34"/>
      <c r="AW28" s="115">
        <v>6135</v>
      </c>
      <c r="AX28" s="34">
        <v>82700</v>
      </c>
      <c r="AY28" s="53"/>
      <c r="AZ28" s="53"/>
      <c r="BA28" s="53"/>
      <c r="BB28" s="53"/>
      <c r="BC28" s="53"/>
      <c r="BD28" s="72"/>
      <c r="BE28" s="66"/>
      <c r="BF28" s="66"/>
      <c r="BG28" s="66"/>
      <c r="BH28" s="66"/>
      <c r="BI28" s="66"/>
      <c r="BJ28" s="34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73"/>
      <c r="BV28" s="66">
        <f t="shared" si="5"/>
        <v>88835</v>
      </c>
      <c r="BW28" s="48">
        <f t="shared" si="3"/>
        <v>88835</v>
      </c>
      <c r="BX28" s="69">
        <f t="shared" si="4"/>
        <v>0</v>
      </c>
    </row>
    <row r="29" spans="1:76" ht="15">
      <c r="A29" s="10"/>
      <c r="B29" s="2"/>
      <c r="C29" s="18"/>
      <c r="D29" s="101" t="s">
        <v>13</v>
      </c>
      <c r="E29" s="26" t="s">
        <v>49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0"/>
      <c r="R29" s="41"/>
      <c r="S29" s="41">
        <v>30060</v>
      </c>
      <c r="T29" s="41"/>
      <c r="U29" s="41"/>
      <c r="V29" s="41"/>
      <c r="W29" s="41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34">
        <f t="shared" si="0"/>
        <v>30060</v>
      </c>
      <c r="AR29" s="34">
        <f t="shared" si="1"/>
        <v>30060</v>
      </c>
      <c r="AS29" s="34">
        <f t="shared" si="2"/>
        <v>0</v>
      </c>
      <c r="AT29" s="34"/>
      <c r="AU29" s="34"/>
      <c r="AV29" s="34"/>
      <c r="AW29" s="115">
        <v>3067</v>
      </c>
      <c r="AX29" s="34">
        <v>47000</v>
      </c>
      <c r="AY29" s="53"/>
      <c r="AZ29" s="53"/>
      <c r="BA29" s="53"/>
      <c r="BB29" s="53"/>
      <c r="BC29" s="53">
        <v>35800</v>
      </c>
      <c r="BD29" s="72"/>
      <c r="BE29" s="66"/>
      <c r="BF29" s="66"/>
      <c r="BG29" s="66"/>
      <c r="BH29" s="66"/>
      <c r="BI29" s="66"/>
      <c r="BJ29" s="34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73">
        <v>114000</v>
      </c>
      <c r="BV29" s="66">
        <f t="shared" si="5"/>
        <v>199867</v>
      </c>
      <c r="BW29" s="48">
        <f t="shared" si="3"/>
        <v>85867</v>
      </c>
      <c r="BX29" s="69">
        <f t="shared" si="4"/>
        <v>114000</v>
      </c>
    </row>
    <row r="30" spans="1:76" ht="15">
      <c r="A30" s="10"/>
      <c r="B30" s="2"/>
      <c r="C30" s="18"/>
      <c r="D30" s="101" t="s">
        <v>14</v>
      </c>
      <c r="E30" s="26" t="s">
        <v>50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0"/>
      <c r="R30" s="41"/>
      <c r="S30" s="41">
        <v>14028</v>
      </c>
      <c r="T30" s="41"/>
      <c r="U30" s="41"/>
      <c r="V30" s="41"/>
      <c r="W30" s="41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36">
        <v>400000</v>
      </c>
      <c r="AJ30" s="40"/>
      <c r="AK30" s="40"/>
      <c r="AL30" s="40"/>
      <c r="AM30" s="40"/>
      <c r="AN30" s="40"/>
      <c r="AO30" s="40"/>
      <c r="AP30" s="40"/>
      <c r="AQ30" s="34">
        <f t="shared" si="0"/>
        <v>414028</v>
      </c>
      <c r="AR30" s="34">
        <f t="shared" si="1"/>
        <v>14028</v>
      </c>
      <c r="AS30" s="34">
        <f t="shared" si="2"/>
        <v>400000</v>
      </c>
      <c r="AT30" s="34"/>
      <c r="AU30" s="34"/>
      <c r="AV30" s="34"/>
      <c r="AW30" s="115">
        <v>3067</v>
      </c>
      <c r="AX30" s="34">
        <v>60100</v>
      </c>
      <c r="AY30" s="53"/>
      <c r="AZ30" s="53"/>
      <c r="BA30" s="53"/>
      <c r="BB30" s="53"/>
      <c r="BC30" s="53"/>
      <c r="BD30" s="72"/>
      <c r="BE30" s="66"/>
      <c r="BF30" s="66"/>
      <c r="BG30" s="66"/>
      <c r="BH30" s="66"/>
      <c r="BI30" s="66"/>
      <c r="BJ30" s="34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73"/>
      <c r="BV30" s="66">
        <f t="shared" si="5"/>
        <v>63167</v>
      </c>
      <c r="BW30" s="48">
        <f t="shared" si="3"/>
        <v>63167</v>
      </c>
      <c r="BX30" s="69">
        <f t="shared" si="4"/>
        <v>0</v>
      </c>
    </row>
    <row r="31" spans="1:76" ht="15">
      <c r="A31" s="10"/>
      <c r="B31" s="2"/>
      <c r="C31" s="18"/>
      <c r="D31" s="101" t="s">
        <v>15</v>
      </c>
      <c r="E31" s="26" t="s">
        <v>51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41"/>
      <c r="S31" s="41"/>
      <c r="T31" s="41"/>
      <c r="U31" s="41"/>
      <c r="V31" s="41"/>
      <c r="W31" s="41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34">
        <f t="shared" si="0"/>
        <v>0</v>
      </c>
      <c r="AR31" s="34">
        <f t="shared" si="1"/>
        <v>0</v>
      </c>
      <c r="AS31" s="34">
        <f t="shared" si="2"/>
        <v>0</v>
      </c>
      <c r="AT31" s="34"/>
      <c r="AU31" s="34"/>
      <c r="AV31" s="34"/>
      <c r="AW31" s="115">
        <v>3681</v>
      </c>
      <c r="AX31" s="34">
        <v>30100</v>
      </c>
      <c r="AY31" s="53"/>
      <c r="AZ31" s="53"/>
      <c r="BA31" s="53"/>
      <c r="BB31" s="53"/>
      <c r="BC31" s="53"/>
      <c r="BD31" s="72"/>
      <c r="BE31" s="66"/>
      <c r="BF31" s="66"/>
      <c r="BG31" s="66"/>
      <c r="BH31" s="66"/>
      <c r="BI31" s="66"/>
      <c r="BJ31" s="34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73"/>
      <c r="BV31" s="66">
        <f t="shared" si="5"/>
        <v>33781</v>
      </c>
      <c r="BW31" s="48">
        <f t="shared" si="3"/>
        <v>33781</v>
      </c>
      <c r="BX31" s="69">
        <f t="shared" si="4"/>
        <v>0</v>
      </c>
    </row>
    <row r="32" spans="1:76" ht="15">
      <c r="A32" s="10"/>
      <c r="B32" s="2"/>
      <c r="C32" s="18"/>
      <c r="D32" s="101" t="s">
        <v>16</v>
      </c>
      <c r="E32" s="26" t="s">
        <v>52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0"/>
      <c r="R32" s="41">
        <v>43920</v>
      </c>
      <c r="S32" s="41"/>
      <c r="T32" s="41"/>
      <c r="U32" s="41"/>
      <c r="V32" s="41"/>
      <c r="W32" s="41"/>
      <c r="X32" s="40"/>
      <c r="Y32" s="40"/>
      <c r="Z32" s="40"/>
      <c r="AA32" s="40"/>
      <c r="AB32" s="40"/>
      <c r="AC32" s="40"/>
      <c r="AD32" s="40"/>
      <c r="AE32" s="40"/>
      <c r="AF32" s="40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4">
        <f t="shared" si="0"/>
        <v>43920</v>
      </c>
      <c r="AR32" s="34">
        <f t="shared" si="1"/>
        <v>43920</v>
      </c>
      <c r="AS32" s="34">
        <f t="shared" si="2"/>
        <v>0</v>
      </c>
      <c r="AT32" s="34"/>
      <c r="AU32" s="34"/>
      <c r="AV32" s="34"/>
      <c r="AW32" s="115">
        <v>3067</v>
      </c>
      <c r="AX32" s="34">
        <v>78900</v>
      </c>
      <c r="AY32" s="53"/>
      <c r="AZ32" s="53"/>
      <c r="BA32" s="53"/>
      <c r="BB32" s="53"/>
      <c r="BC32" s="53"/>
      <c r="BD32" s="72"/>
      <c r="BE32" s="66"/>
      <c r="BF32" s="66"/>
      <c r="BG32" s="66"/>
      <c r="BH32" s="66"/>
      <c r="BI32" s="66"/>
      <c r="BJ32" s="34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73"/>
      <c r="BV32" s="66">
        <f t="shared" si="5"/>
        <v>81967</v>
      </c>
      <c r="BW32" s="48">
        <f t="shared" si="3"/>
        <v>81967</v>
      </c>
      <c r="BX32" s="69">
        <f t="shared" si="4"/>
        <v>0</v>
      </c>
    </row>
    <row r="33" spans="1:76" ht="15">
      <c r="A33" s="10"/>
      <c r="B33" s="2"/>
      <c r="C33" s="18"/>
      <c r="D33" s="101" t="s">
        <v>17</v>
      </c>
      <c r="E33" s="26" t="s">
        <v>53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1"/>
      <c r="S33" s="41">
        <v>40080</v>
      </c>
      <c r="T33" s="41"/>
      <c r="U33" s="41"/>
      <c r="V33" s="41"/>
      <c r="W33" s="41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34">
        <f t="shared" si="0"/>
        <v>40080</v>
      </c>
      <c r="AR33" s="34">
        <f t="shared" si="1"/>
        <v>40080</v>
      </c>
      <c r="AS33" s="34">
        <f t="shared" si="2"/>
        <v>0</v>
      </c>
      <c r="AT33" s="34"/>
      <c r="AU33" s="34"/>
      <c r="AV33" s="34"/>
      <c r="AW33" s="115">
        <v>3067</v>
      </c>
      <c r="AX33" s="34">
        <v>58300</v>
      </c>
      <c r="AY33" s="53"/>
      <c r="AZ33" s="53"/>
      <c r="BA33" s="53"/>
      <c r="BB33" s="53">
        <v>427459</v>
      </c>
      <c r="BC33" s="53"/>
      <c r="BD33" s="72"/>
      <c r="BE33" s="66"/>
      <c r="BF33" s="66"/>
      <c r="BG33" s="66"/>
      <c r="BH33" s="66"/>
      <c r="BI33" s="66"/>
      <c r="BJ33" s="34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73"/>
      <c r="BV33" s="66">
        <f t="shared" si="5"/>
        <v>488826</v>
      </c>
      <c r="BW33" s="48">
        <f t="shared" si="3"/>
        <v>488826</v>
      </c>
      <c r="BX33" s="69">
        <f t="shared" si="4"/>
        <v>0</v>
      </c>
    </row>
    <row r="34" spans="1:76" ht="15">
      <c r="A34" s="10"/>
      <c r="B34" s="2"/>
      <c r="C34" s="18"/>
      <c r="D34" s="101" t="s">
        <v>18</v>
      </c>
      <c r="E34" s="26" t="s">
        <v>54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0"/>
      <c r="R34" s="41"/>
      <c r="S34" s="41">
        <v>14028</v>
      </c>
      <c r="T34" s="41"/>
      <c r="U34" s="41"/>
      <c r="V34" s="41"/>
      <c r="W34" s="41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34">
        <f t="shared" si="0"/>
        <v>14028</v>
      </c>
      <c r="AR34" s="34">
        <f t="shared" si="1"/>
        <v>14028</v>
      </c>
      <c r="AS34" s="34">
        <f t="shared" si="2"/>
        <v>0</v>
      </c>
      <c r="AT34" s="34"/>
      <c r="AU34" s="34"/>
      <c r="AV34" s="34"/>
      <c r="AW34" s="115">
        <v>1841</v>
      </c>
      <c r="AX34" s="34">
        <v>78900</v>
      </c>
      <c r="AY34" s="53"/>
      <c r="AZ34" s="53"/>
      <c r="BA34" s="53"/>
      <c r="BB34" s="53"/>
      <c r="BC34" s="53"/>
      <c r="BD34" s="72"/>
      <c r="BE34" s="66"/>
      <c r="BF34" s="66"/>
      <c r="BG34" s="66"/>
      <c r="BH34" s="66"/>
      <c r="BI34" s="66"/>
      <c r="BJ34" s="34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73"/>
      <c r="BV34" s="66">
        <f t="shared" si="5"/>
        <v>80741</v>
      </c>
      <c r="BW34" s="48">
        <f t="shared" si="3"/>
        <v>80741</v>
      </c>
      <c r="BX34" s="69">
        <f t="shared" si="4"/>
        <v>0</v>
      </c>
    </row>
    <row r="35" spans="1:76" ht="15">
      <c r="A35" s="10"/>
      <c r="B35" s="2"/>
      <c r="C35" s="18"/>
      <c r="D35" s="101" t="s">
        <v>19</v>
      </c>
      <c r="E35" s="26" t="s">
        <v>55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6">
        <v>13000</v>
      </c>
      <c r="R35" s="41"/>
      <c r="S35" s="41"/>
      <c r="T35" s="41"/>
      <c r="U35" s="41"/>
      <c r="V35" s="41"/>
      <c r="W35" s="41"/>
      <c r="X35" s="40"/>
      <c r="Y35" s="40"/>
      <c r="Z35" s="36"/>
      <c r="AA35" s="36"/>
      <c r="AB35" s="36"/>
      <c r="AC35" s="40"/>
      <c r="AD35" s="40"/>
      <c r="AE35" s="40"/>
      <c r="AF35" s="36"/>
      <c r="AG35" s="36"/>
      <c r="AH35" s="36"/>
      <c r="AI35" s="36"/>
      <c r="AJ35" s="36"/>
      <c r="AK35" s="36">
        <v>-965687</v>
      </c>
      <c r="AL35" s="36"/>
      <c r="AM35" s="36"/>
      <c r="AN35" s="36"/>
      <c r="AO35" s="36"/>
      <c r="AP35" s="36"/>
      <c r="AQ35" s="34">
        <f t="shared" si="0"/>
        <v>-952687</v>
      </c>
      <c r="AR35" s="34">
        <f t="shared" si="1"/>
        <v>13000</v>
      </c>
      <c r="AS35" s="34">
        <f t="shared" si="2"/>
        <v>-965687</v>
      </c>
      <c r="AT35" s="34"/>
      <c r="AU35" s="34"/>
      <c r="AV35" s="34"/>
      <c r="AW35" s="115">
        <v>6749</v>
      </c>
      <c r="AX35" s="34">
        <v>163500</v>
      </c>
      <c r="AY35" s="53"/>
      <c r="AZ35" s="53"/>
      <c r="BA35" s="53"/>
      <c r="BB35" s="53">
        <v>598444</v>
      </c>
      <c r="BC35" s="53"/>
      <c r="BD35" s="72"/>
      <c r="BE35" s="66"/>
      <c r="BF35" s="66"/>
      <c r="BG35" s="66"/>
      <c r="BH35" s="66"/>
      <c r="BI35" s="66"/>
      <c r="BJ35" s="34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73"/>
      <c r="BV35" s="66">
        <f t="shared" si="5"/>
        <v>768693</v>
      </c>
      <c r="BW35" s="48">
        <f t="shared" si="3"/>
        <v>768693</v>
      </c>
      <c r="BX35" s="69">
        <f t="shared" si="4"/>
        <v>0</v>
      </c>
    </row>
    <row r="36" spans="1:76" ht="15">
      <c r="A36" s="10"/>
      <c r="B36" s="2"/>
      <c r="C36" s="18"/>
      <c r="D36" s="101" t="s">
        <v>20</v>
      </c>
      <c r="E36" s="26" t="s">
        <v>56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1"/>
      <c r="S36" s="41"/>
      <c r="T36" s="41"/>
      <c r="U36" s="41"/>
      <c r="V36" s="41"/>
      <c r="W36" s="41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34">
        <f t="shared" si="0"/>
        <v>0</v>
      </c>
      <c r="AR36" s="34">
        <f t="shared" si="1"/>
        <v>0</v>
      </c>
      <c r="AS36" s="34">
        <f t="shared" si="2"/>
        <v>0</v>
      </c>
      <c r="AT36" s="34"/>
      <c r="AU36" s="34"/>
      <c r="AV36" s="34"/>
      <c r="AW36" s="115">
        <v>1227</v>
      </c>
      <c r="AX36" s="34">
        <v>22600</v>
      </c>
      <c r="AY36" s="53"/>
      <c r="AZ36" s="53"/>
      <c r="BA36" s="53"/>
      <c r="BB36" s="53"/>
      <c r="BC36" s="53"/>
      <c r="BD36" s="72"/>
      <c r="BE36" s="66"/>
      <c r="BF36" s="66"/>
      <c r="BG36" s="66"/>
      <c r="BH36" s="66"/>
      <c r="BI36" s="66"/>
      <c r="BJ36" s="34"/>
      <c r="BK36" s="53"/>
      <c r="BL36" s="53"/>
      <c r="BM36" s="53"/>
      <c r="BN36" s="53"/>
      <c r="BO36" s="53">
        <v>300000</v>
      </c>
      <c r="BP36" s="53"/>
      <c r="BQ36" s="53"/>
      <c r="BR36" s="53"/>
      <c r="BS36" s="53"/>
      <c r="BT36" s="53"/>
      <c r="BU36" s="73"/>
      <c r="BV36" s="66">
        <f t="shared" si="5"/>
        <v>323827</v>
      </c>
      <c r="BW36" s="48">
        <f t="shared" si="3"/>
        <v>23827</v>
      </c>
      <c r="BX36" s="69">
        <f t="shared" si="4"/>
        <v>300000</v>
      </c>
    </row>
    <row r="37" spans="1:76" ht="15">
      <c r="A37" s="10"/>
      <c r="B37" s="2"/>
      <c r="C37" s="18"/>
      <c r="D37" s="101" t="s">
        <v>21</v>
      </c>
      <c r="E37" s="26" t="s">
        <v>57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0"/>
      <c r="R37" s="41"/>
      <c r="S37" s="41"/>
      <c r="T37" s="41"/>
      <c r="U37" s="41"/>
      <c r="V37" s="41"/>
      <c r="W37" s="41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34">
        <f t="shared" si="0"/>
        <v>0</v>
      </c>
      <c r="AR37" s="34">
        <f t="shared" si="1"/>
        <v>0</v>
      </c>
      <c r="AS37" s="34">
        <f t="shared" si="2"/>
        <v>0</v>
      </c>
      <c r="AT37" s="34"/>
      <c r="AU37" s="34"/>
      <c r="AV37" s="34"/>
      <c r="AW37" s="115">
        <v>1841</v>
      </c>
      <c r="AX37" s="34">
        <v>58300</v>
      </c>
      <c r="AY37" s="53"/>
      <c r="AZ37" s="53"/>
      <c r="BA37" s="53"/>
      <c r="BB37" s="53">
        <v>427459</v>
      </c>
      <c r="BC37" s="53">
        <v>134478.48</v>
      </c>
      <c r="BD37" s="72">
        <v>1484840</v>
      </c>
      <c r="BE37" s="66"/>
      <c r="BF37" s="66"/>
      <c r="BG37" s="66"/>
      <c r="BH37" s="66"/>
      <c r="BI37" s="66"/>
      <c r="BJ37" s="34"/>
      <c r="BK37" s="53"/>
      <c r="BL37" s="53"/>
      <c r="BM37" s="53">
        <v>182053.9</v>
      </c>
      <c r="BN37" s="53"/>
      <c r="BO37" s="53"/>
      <c r="BP37" s="53"/>
      <c r="BQ37" s="53"/>
      <c r="BR37" s="53"/>
      <c r="BS37" s="53"/>
      <c r="BT37" s="53"/>
      <c r="BU37" s="73"/>
      <c r="BV37" s="66">
        <f t="shared" si="5"/>
        <v>2288972.38</v>
      </c>
      <c r="BW37" s="48">
        <f t="shared" si="3"/>
        <v>622078.48</v>
      </c>
      <c r="BX37" s="69">
        <f t="shared" si="4"/>
        <v>1666893.9</v>
      </c>
    </row>
    <row r="38" spans="1:76" ht="15">
      <c r="A38" s="10"/>
      <c r="B38" s="2"/>
      <c r="C38" s="18"/>
      <c r="D38" s="101" t="s">
        <v>22</v>
      </c>
      <c r="E38" s="26" t="s">
        <v>58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6"/>
      <c r="R38" s="41"/>
      <c r="S38" s="41"/>
      <c r="T38" s="41"/>
      <c r="U38" s="41"/>
      <c r="V38" s="41"/>
      <c r="W38" s="41"/>
      <c r="X38" s="36"/>
      <c r="Y38" s="36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34">
        <f t="shared" si="0"/>
        <v>0</v>
      </c>
      <c r="AR38" s="34">
        <f t="shared" si="1"/>
        <v>0</v>
      </c>
      <c r="AS38" s="34">
        <f t="shared" si="2"/>
        <v>0</v>
      </c>
      <c r="AT38" s="34"/>
      <c r="AU38" s="34"/>
      <c r="AV38" s="34"/>
      <c r="AW38" s="115">
        <v>1841</v>
      </c>
      <c r="AX38" s="34">
        <v>33800</v>
      </c>
      <c r="AY38" s="53"/>
      <c r="AZ38" s="53"/>
      <c r="BA38" s="53"/>
      <c r="BB38" s="53">
        <v>427459</v>
      </c>
      <c r="BC38" s="53">
        <v>88800</v>
      </c>
      <c r="BD38" s="72"/>
      <c r="BE38" s="66"/>
      <c r="BF38" s="66"/>
      <c r="BG38" s="66"/>
      <c r="BH38" s="66"/>
      <c r="BI38" s="66"/>
      <c r="BJ38" s="34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73">
        <v>61200</v>
      </c>
      <c r="BV38" s="66">
        <f t="shared" si="5"/>
        <v>613100</v>
      </c>
      <c r="BW38" s="48">
        <f t="shared" si="3"/>
        <v>551900</v>
      </c>
      <c r="BX38" s="69">
        <f t="shared" si="4"/>
        <v>61200</v>
      </c>
    </row>
    <row r="39" spans="1:76" ht="15">
      <c r="A39" s="10"/>
      <c r="B39" s="2"/>
      <c r="C39" s="18"/>
      <c r="D39" s="101" t="s">
        <v>23</v>
      </c>
      <c r="E39" s="26" t="s">
        <v>59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0"/>
      <c r="R39" s="41"/>
      <c r="S39" s="41">
        <v>14028</v>
      </c>
      <c r="T39" s="41"/>
      <c r="U39" s="41"/>
      <c r="V39" s="41"/>
      <c r="W39" s="41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34">
        <f t="shared" si="0"/>
        <v>14028</v>
      </c>
      <c r="AR39" s="34">
        <f t="shared" si="1"/>
        <v>14028</v>
      </c>
      <c r="AS39" s="34">
        <f t="shared" si="2"/>
        <v>0</v>
      </c>
      <c r="AT39" s="34"/>
      <c r="AU39" s="34"/>
      <c r="AV39" s="34"/>
      <c r="AW39" s="115">
        <v>3067</v>
      </c>
      <c r="AX39" s="34">
        <v>45100</v>
      </c>
      <c r="AY39" s="53"/>
      <c r="AZ39" s="53"/>
      <c r="BA39" s="53"/>
      <c r="BB39" s="53">
        <v>427459</v>
      </c>
      <c r="BC39" s="53"/>
      <c r="BD39" s="72"/>
      <c r="BE39" s="66"/>
      <c r="BF39" s="66"/>
      <c r="BG39" s="66"/>
      <c r="BH39" s="66"/>
      <c r="BI39" s="66"/>
      <c r="BJ39" s="34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73"/>
      <c r="BV39" s="66">
        <f t="shared" si="5"/>
        <v>475626</v>
      </c>
      <c r="BW39" s="48">
        <f t="shared" si="3"/>
        <v>475626</v>
      </c>
      <c r="BX39" s="69">
        <f t="shared" si="4"/>
        <v>0</v>
      </c>
    </row>
    <row r="40" spans="1:76" ht="15">
      <c r="A40" s="10"/>
      <c r="B40" s="2"/>
      <c r="C40" s="18"/>
      <c r="D40" s="101" t="s">
        <v>24</v>
      </c>
      <c r="E40" s="26" t="s">
        <v>60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0"/>
      <c r="R40" s="41"/>
      <c r="S40" s="41">
        <v>56112</v>
      </c>
      <c r="T40" s="41"/>
      <c r="U40" s="41"/>
      <c r="V40" s="41"/>
      <c r="W40" s="41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34">
        <f t="shared" si="0"/>
        <v>56112</v>
      </c>
      <c r="AR40" s="34">
        <f t="shared" si="1"/>
        <v>56112</v>
      </c>
      <c r="AS40" s="34">
        <f t="shared" si="2"/>
        <v>0</v>
      </c>
      <c r="AT40" s="34"/>
      <c r="AU40" s="34"/>
      <c r="AV40" s="34"/>
      <c r="AW40" s="115">
        <v>6135</v>
      </c>
      <c r="AX40" s="34">
        <v>50700</v>
      </c>
      <c r="AY40" s="53"/>
      <c r="AZ40" s="53"/>
      <c r="BA40" s="53"/>
      <c r="BB40" s="53">
        <v>427459</v>
      </c>
      <c r="BC40" s="53"/>
      <c r="BD40" s="72"/>
      <c r="BE40" s="66"/>
      <c r="BF40" s="66"/>
      <c r="BG40" s="66"/>
      <c r="BH40" s="66"/>
      <c r="BI40" s="66"/>
      <c r="BJ40" s="34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73"/>
      <c r="BV40" s="66">
        <f t="shared" si="5"/>
        <v>484294</v>
      </c>
      <c r="BW40" s="48">
        <f t="shared" si="3"/>
        <v>484294</v>
      </c>
      <c r="BX40" s="69">
        <f t="shared" si="4"/>
        <v>0</v>
      </c>
    </row>
    <row r="41" spans="1:76" ht="15">
      <c r="A41" s="10"/>
      <c r="B41" s="2"/>
      <c r="C41" s="18"/>
      <c r="D41" s="101" t="s">
        <v>25</v>
      </c>
      <c r="E41" s="26" t="s">
        <v>61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0"/>
      <c r="R41" s="41"/>
      <c r="S41" s="41">
        <v>16032</v>
      </c>
      <c r="T41" s="41"/>
      <c r="U41" s="41"/>
      <c r="V41" s="41"/>
      <c r="W41" s="41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34">
        <f t="shared" si="0"/>
        <v>16032</v>
      </c>
      <c r="AR41" s="34">
        <f t="shared" si="1"/>
        <v>16032</v>
      </c>
      <c r="AS41" s="34">
        <f t="shared" si="2"/>
        <v>0</v>
      </c>
      <c r="AT41" s="34"/>
      <c r="AU41" s="34"/>
      <c r="AV41" s="34"/>
      <c r="AW41" s="115">
        <v>1227</v>
      </c>
      <c r="AX41" s="34">
        <v>22600</v>
      </c>
      <c r="AY41" s="53"/>
      <c r="AZ41" s="53"/>
      <c r="BA41" s="53"/>
      <c r="BB41" s="53">
        <v>427459</v>
      </c>
      <c r="BC41" s="53"/>
      <c r="BD41" s="72"/>
      <c r="BE41" s="66"/>
      <c r="BF41" s="66"/>
      <c r="BG41" s="66"/>
      <c r="BH41" s="66"/>
      <c r="BI41" s="66"/>
      <c r="BJ41" s="34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73"/>
      <c r="BV41" s="66">
        <f t="shared" si="5"/>
        <v>451286</v>
      </c>
      <c r="BW41" s="48">
        <f t="shared" si="3"/>
        <v>451286</v>
      </c>
      <c r="BX41" s="69">
        <f t="shared" si="4"/>
        <v>0</v>
      </c>
    </row>
    <row r="42" spans="1:76" ht="15">
      <c r="A42" s="10"/>
      <c r="B42" s="2"/>
      <c r="C42" s="18"/>
      <c r="D42" s="101" t="s">
        <v>26</v>
      </c>
      <c r="E42" s="26" t="s">
        <v>62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0"/>
      <c r="R42" s="41"/>
      <c r="S42" s="41"/>
      <c r="T42" s="41"/>
      <c r="U42" s="41"/>
      <c r="V42" s="41"/>
      <c r="W42" s="41"/>
      <c r="X42" s="40"/>
      <c r="Y42" s="40"/>
      <c r="Z42" s="40"/>
      <c r="AA42" s="40"/>
      <c r="AB42" s="40"/>
      <c r="AC42" s="40"/>
      <c r="AD42" s="40"/>
      <c r="AE42" s="40"/>
      <c r="AF42" s="59">
        <v>1000000</v>
      </c>
      <c r="AG42" s="59">
        <v>10000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34">
        <f t="shared" si="0"/>
        <v>1010000</v>
      </c>
      <c r="AR42" s="34">
        <f t="shared" si="1"/>
        <v>0</v>
      </c>
      <c r="AS42" s="34">
        <f t="shared" si="2"/>
        <v>1010000</v>
      </c>
      <c r="AT42" s="34">
        <v>-155633</v>
      </c>
      <c r="AU42" s="34"/>
      <c r="AV42" s="34"/>
      <c r="AW42" s="115">
        <v>2454</v>
      </c>
      <c r="AX42" s="34">
        <v>178600</v>
      </c>
      <c r="AY42" s="53"/>
      <c r="AZ42" s="53"/>
      <c r="BA42" s="53"/>
      <c r="BB42" s="53">
        <v>427459</v>
      </c>
      <c r="BC42" s="53"/>
      <c r="BD42" s="72"/>
      <c r="BE42" s="66"/>
      <c r="BF42" s="66"/>
      <c r="BG42" s="66"/>
      <c r="BH42" s="66"/>
      <c r="BI42" s="66"/>
      <c r="BJ42" s="34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73"/>
      <c r="BV42" s="66">
        <f t="shared" si="5"/>
        <v>452880</v>
      </c>
      <c r="BW42" s="48">
        <f t="shared" si="3"/>
        <v>452880</v>
      </c>
      <c r="BX42" s="69">
        <f t="shared" si="4"/>
        <v>0</v>
      </c>
    </row>
    <row r="43" spans="1:76" ht="15">
      <c r="A43" s="10"/>
      <c r="B43" s="2"/>
      <c r="C43" s="18"/>
      <c r="D43" s="101">
        <v>17523000000</v>
      </c>
      <c r="E43" s="26" t="s">
        <v>63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36">
        <v>6500</v>
      </c>
      <c r="R43" s="41"/>
      <c r="S43" s="41">
        <v>10020</v>
      </c>
      <c r="T43" s="41"/>
      <c r="U43" s="41"/>
      <c r="V43" s="41"/>
      <c r="W43" s="41"/>
      <c r="X43" s="40"/>
      <c r="Y43" s="40"/>
      <c r="Z43" s="36"/>
      <c r="AA43" s="36"/>
      <c r="AB43" s="36"/>
      <c r="AC43" s="40"/>
      <c r="AD43" s="40"/>
      <c r="AE43" s="40"/>
      <c r="AF43" s="40"/>
      <c r="AG43" s="40"/>
      <c r="AH43" s="40"/>
      <c r="AI43" s="36">
        <v>290000</v>
      </c>
      <c r="AJ43" s="40"/>
      <c r="AK43" s="40"/>
      <c r="AL43" s="40"/>
      <c r="AM43" s="40"/>
      <c r="AN43" s="40"/>
      <c r="AO43" s="40"/>
      <c r="AP43" s="36">
        <v>610000</v>
      </c>
      <c r="AQ43" s="34">
        <f t="shared" si="0"/>
        <v>916520</v>
      </c>
      <c r="AR43" s="34">
        <f t="shared" si="1"/>
        <v>16520</v>
      </c>
      <c r="AS43" s="34">
        <f t="shared" si="2"/>
        <v>900000</v>
      </c>
      <c r="AT43" s="34">
        <v>92980</v>
      </c>
      <c r="AU43" s="34"/>
      <c r="AV43" s="34"/>
      <c r="AW43" s="115">
        <v>3067</v>
      </c>
      <c r="AX43" s="34">
        <v>84600</v>
      </c>
      <c r="AY43" s="53"/>
      <c r="AZ43" s="53"/>
      <c r="BA43" s="53"/>
      <c r="BB43" s="53">
        <v>427459</v>
      </c>
      <c r="BC43" s="53"/>
      <c r="BD43" s="72"/>
      <c r="BE43" s="66"/>
      <c r="BF43" s="66"/>
      <c r="BG43" s="66"/>
      <c r="BH43" s="66"/>
      <c r="BI43" s="66"/>
      <c r="BJ43" s="34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73"/>
      <c r="BV43" s="66">
        <f t="shared" si="5"/>
        <v>608106</v>
      </c>
      <c r="BW43" s="48">
        <f t="shared" si="3"/>
        <v>608106</v>
      </c>
      <c r="BX43" s="69">
        <f t="shared" si="4"/>
        <v>0</v>
      </c>
    </row>
    <row r="44" spans="1:76" ht="15">
      <c r="A44" s="10"/>
      <c r="B44" s="2"/>
      <c r="C44" s="18"/>
      <c r="D44" s="101" t="s">
        <v>27</v>
      </c>
      <c r="E44" s="26" t="s">
        <v>64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36">
        <v>19500</v>
      </c>
      <c r="R44" s="41"/>
      <c r="S44" s="41">
        <v>36072</v>
      </c>
      <c r="T44" s="41"/>
      <c r="U44" s="41"/>
      <c r="V44" s="41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4">
        <f t="shared" si="0"/>
        <v>55572</v>
      </c>
      <c r="AR44" s="34">
        <f t="shared" si="1"/>
        <v>55572</v>
      </c>
      <c r="AS44" s="34">
        <f t="shared" si="2"/>
        <v>0</v>
      </c>
      <c r="AT44" s="34"/>
      <c r="AU44" s="34"/>
      <c r="AV44" s="34"/>
      <c r="AW44" s="115">
        <v>4908</v>
      </c>
      <c r="AX44" s="34">
        <v>116500</v>
      </c>
      <c r="AY44" s="53"/>
      <c r="AZ44" s="53"/>
      <c r="BA44" s="53"/>
      <c r="BB44" s="53"/>
      <c r="BC44" s="53">
        <v>59500</v>
      </c>
      <c r="BD44" s="72"/>
      <c r="BE44" s="66"/>
      <c r="BF44" s="66"/>
      <c r="BG44" s="66"/>
      <c r="BH44" s="66"/>
      <c r="BI44" s="66"/>
      <c r="BJ44" s="34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73">
        <v>40500</v>
      </c>
      <c r="BV44" s="66">
        <f t="shared" si="5"/>
        <v>221408</v>
      </c>
      <c r="BW44" s="48">
        <f t="shared" si="3"/>
        <v>180908</v>
      </c>
      <c r="BX44" s="69">
        <f t="shared" si="4"/>
        <v>40500</v>
      </c>
    </row>
    <row r="45" spans="1:76" ht="15" customHeight="1">
      <c r="A45" s="10"/>
      <c r="B45" s="2"/>
      <c r="C45" s="18"/>
      <c r="D45" s="101" t="s">
        <v>28</v>
      </c>
      <c r="E45" s="26" t="s">
        <v>65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1"/>
      <c r="S45" s="41"/>
      <c r="T45" s="41"/>
      <c r="U45" s="41"/>
      <c r="V45" s="41"/>
      <c r="W45" s="41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34">
        <f t="shared" si="0"/>
        <v>0</v>
      </c>
      <c r="AR45" s="34">
        <f t="shared" si="1"/>
        <v>0</v>
      </c>
      <c r="AS45" s="34">
        <f t="shared" si="2"/>
        <v>0</v>
      </c>
      <c r="AT45" s="34"/>
      <c r="AU45" s="34"/>
      <c r="AV45" s="34"/>
      <c r="AW45" s="115">
        <v>2454</v>
      </c>
      <c r="AX45" s="34">
        <v>60100</v>
      </c>
      <c r="AY45" s="53"/>
      <c r="AZ45" s="53"/>
      <c r="BA45" s="53"/>
      <c r="BB45" s="53"/>
      <c r="BC45" s="53"/>
      <c r="BD45" s="72"/>
      <c r="BE45" s="66"/>
      <c r="BF45" s="66"/>
      <c r="BG45" s="66"/>
      <c r="BH45" s="66"/>
      <c r="BI45" s="66"/>
      <c r="BJ45" s="34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73"/>
      <c r="BV45" s="66">
        <f t="shared" si="5"/>
        <v>62554</v>
      </c>
      <c r="BW45" s="48">
        <f t="shared" si="3"/>
        <v>62554</v>
      </c>
      <c r="BX45" s="69">
        <f t="shared" si="4"/>
        <v>0</v>
      </c>
    </row>
    <row r="46" spans="1:76" ht="15">
      <c r="A46" s="10"/>
      <c r="B46" s="2"/>
      <c r="C46" s="18"/>
      <c r="D46" s="101">
        <v>17526000000</v>
      </c>
      <c r="E46" s="26" t="s">
        <v>66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1"/>
      <c r="S46" s="41">
        <v>46092</v>
      </c>
      <c r="T46" s="41"/>
      <c r="U46" s="41"/>
      <c r="V46" s="41"/>
      <c r="W46" s="41"/>
      <c r="X46" s="40"/>
      <c r="Y46" s="40"/>
      <c r="Z46" s="42"/>
      <c r="AA46" s="42"/>
      <c r="AB46" s="42"/>
      <c r="AC46" s="40"/>
      <c r="AD46" s="40"/>
      <c r="AE46" s="40"/>
      <c r="AF46" s="40"/>
      <c r="AG46" s="40"/>
      <c r="AH46" s="40"/>
      <c r="AI46" s="36">
        <v>-22000</v>
      </c>
      <c r="AJ46" s="36">
        <v>22000</v>
      </c>
      <c r="AK46" s="40"/>
      <c r="AL46" s="40"/>
      <c r="AM46" s="40"/>
      <c r="AN46" s="40"/>
      <c r="AO46" s="40"/>
      <c r="AP46" s="40"/>
      <c r="AQ46" s="34">
        <f t="shared" si="0"/>
        <v>46092</v>
      </c>
      <c r="AR46" s="34">
        <f t="shared" si="1"/>
        <v>46092</v>
      </c>
      <c r="AS46" s="34">
        <f t="shared" si="2"/>
        <v>0</v>
      </c>
      <c r="AT46" s="34"/>
      <c r="AU46" s="34"/>
      <c r="AV46" s="34"/>
      <c r="AW46" s="115">
        <v>4294</v>
      </c>
      <c r="AX46" s="34">
        <v>129700</v>
      </c>
      <c r="AY46" s="53">
        <v>946470</v>
      </c>
      <c r="AZ46" s="53"/>
      <c r="BA46" s="53"/>
      <c r="BB46" s="53">
        <v>992808</v>
      </c>
      <c r="BC46" s="53">
        <v>15000</v>
      </c>
      <c r="BD46" s="72"/>
      <c r="BE46" s="66"/>
      <c r="BF46" s="66"/>
      <c r="BG46" s="66"/>
      <c r="BH46" s="66"/>
      <c r="BI46" s="66">
        <v>2624000</v>
      </c>
      <c r="BJ46" s="34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73">
        <v>90000</v>
      </c>
      <c r="BV46" s="66">
        <f t="shared" si="5"/>
        <v>4802272</v>
      </c>
      <c r="BW46" s="48">
        <f t="shared" si="3"/>
        <v>2088272</v>
      </c>
      <c r="BX46" s="69">
        <f t="shared" si="4"/>
        <v>2714000</v>
      </c>
    </row>
    <row r="47" spans="1:76" ht="15">
      <c r="A47" s="10"/>
      <c r="B47" s="2"/>
      <c r="C47" s="18"/>
      <c r="D47" s="101">
        <v>17527000000</v>
      </c>
      <c r="E47" s="26" t="s">
        <v>67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0"/>
      <c r="R47" s="41"/>
      <c r="S47" s="41"/>
      <c r="T47" s="41"/>
      <c r="U47" s="41"/>
      <c r="V47" s="41"/>
      <c r="W47" s="41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4">
        <f t="shared" si="0"/>
        <v>0</v>
      </c>
      <c r="AR47" s="34">
        <f t="shared" si="1"/>
        <v>0</v>
      </c>
      <c r="AS47" s="34">
        <f t="shared" si="2"/>
        <v>0</v>
      </c>
      <c r="AT47" s="34"/>
      <c r="AU47" s="34"/>
      <c r="AV47" s="34"/>
      <c r="AW47" s="115">
        <v>1841</v>
      </c>
      <c r="AX47" s="34">
        <v>99600</v>
      </c>
      <c r="AY47" s="53"/>
      <c r="AZ47" s="53"/>
      <c r="BA47" s="53"/>
      <c r="BB47" s="53"/>
      <c r="BC47" s="53">
        <v>150000</v>
      </c>
      <c r="BD47" s="72"/>
      <c r="BE47" s="66"/>
      <c r="BF47" s="66"/>
      <c r="BG47" s="66"/>
      <c r="BH47" s="66"/>
      <c r="BI47" s="66"/>
      <c r="BJ47" s="34"/>
      <c r="BK47" s="53"/>
      <c r="BL47" s="53"/>
      <c r="BM47" s="53"/>
      <c r="BN47" s="53"/>
      <c r="BO47" s="53"/>
      <c r="BP47" s="53">
        <v>750000</v>
      </c>
      <c r="BQ47" s="53"/>
      <c r="BR47" s="53"/>
      <c r="BS47" s="53"/>
      <c r="BT47" s="53"/>
      <c r="BU47" s="73"/>
      <c r="BV47" s="66">
        <f t="shared" si="5"/>
        <v>1001441</v>
      </c>
      <c r="BW47" s="48">
        <f t="shared" si="3"/>
        <v>251441</v>
      </c>
      <c r="BX47" s="69">
        <f t="shared" si="4"/>
        <v>750000</v>
      </c>
    </row>
    <row r="48" spans="1:76" ht="15">
      <c r="A48" s="10"/>
      <c r="B48" s="2"/>
      <c r="C48" s="18"/>
      <c r="D48" s="101">
        <v>17528000000</v>
      </c>
      <c r="E48" s="26" t="s">
        <v>68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0"/>
      <c r="R48" s="41"/>
      <c r="S48" s="41">
        <v>40080</v>
      </c>
      <c r="T48" s="41"/>
      <c r="U48" s="41"/>
      <c r="V48" s="41"/>
      <c r="W48" s="41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34">
        <f t="shared" si="0"/>
        <v>40080</v>
      </c>
      <c r="AR48" s="34">
        <f t="shared" si="1"/>
        <v>40080</v>
      </c>
      <c r="AS48" s="34">
        <f t="shared" si="2"/>
        <v>0</v>
      </c>
      <c r="AT48" s="34"/>
      <c r="AU48" s="34"/>
      <c r="AV48" s="34"/>
      <c r="AW48" s="115">
        <v>1841</v>
      </c>
      <c r="AX48" s="34">
        <v>22600</v>
      </c>
      <c r="AY48" s="53"/>
      <c r="AZ48" s="53"/>
      <c r="BA48" s="53"/>
      <c r="BB48" s="53"/>
      <c r="BC48" s="53"/>
      <c r="BD48" s="72"/>
      <c r="BE48" s="66"/>
      <c r="BF48" s="66"/>
      <c r="BG48" s="66"/>
      <c r="BH48" s="66"/>
      <c r="BI48" s="66"/>
      <c r="BJ48" s="34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73"/>
      <c r="BV48" s="66">
        <f t="shared" si="5"/>
        <v>24441</v>
      </c>
      <c r="BW48" s="48">
        <f t="shared" si="3"/>
        <v>24441</v>
      </c>
      <c r="BX48" s="69">
        <f t="shared" si="4"/>
        <v>0</v>
      </c>
    </row>
    <row r="49" spans="1:76" ht="15">
      <c r="A49" s="10"/>
      <c r="B49" s="2"/>
      <c r="C49" s="18"/>
      <c r="D49" s="101">
        <v>17529000000</v>
      </c>
      <c r="E49" s="26" t="s">
        <v>69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0"/>
      <c r="R49" s="41"/>
      <c r="S49" s="41">
        <v>16032</v>
      </c>
      <c r="T49" s="41"/>
      <c r="U49" s="41"/>
      <c r="V49" s="41"/>
      <c r="W49" s="41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6">
        <v>487500</v>
      </c>
      <c r="AJ49" s="40"/>
      <c r="AK49" s="40"/>
      <c r="AL49" s="40"/>
      <c r="AM49" s="40"/>
      <c r="AN49" s="40"/>
      <c r="AO49" s="40"/>
      <c r="AP49" s="40"/>
      <c r="AQ49" s="34">
        <f t="shared" si="0"/>
        <v>503532</v>
      </c>
      <c r="AR49" s="34">
        <f t="shared" si="1"/>
        <v>16032</v>
      </c>
      <c r="AS49" s="34">
        <f t="shared" si="2"/>
        <v>487500</v>
      </c>
      <c r="AT49" s="34"/>
      <c r="AU49" s="34"/>
      <c r="AV49" s="34"/>
      <c r="AW49" s="115">
        <v>1227</v>
      </c>
      <c r="AX49" s="34">
        <v>45100</v>
      </c>
      <c r="AY49" s="53"/>
      <c r="AZ49" s="53"/>
      <c r="BA49" s="53"/>
      <c r="BB49" s="53"/>
      <c r="BC49" s="53"/>
      <c r="BD49" s="72"/>
      <c r="BE49" s="66"/>
      <c r="BF49" s="66"/>
      <c r="BG49" s="66"/>
      <c r="BH49" s="66"/>
      <c r="BI49" s="66"/>
      <c r="BJ49" s="34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73"/>
      <c r="BV49" s="66">
        <f t="shared" si="5"/>
        <v>46327</v>
      </c>
      <c r="BW49" s="48">
        <f t="shared" si="3"/>
        <v>46327</v>
      </c>
      <c r="BX49" s="69">
        <f t="shared" si="4"/>
        <v>0</v>
      </c>
    </row>
    <row r="50" spans="1:76" ht="15">
      <c r="A50" s="10"/>
      <c r="B50" s="2"/>
      <c r="C50" s="18"/>
      <c r="D50" s="101">
        <v>17530000000</v>
      </c>
      <c r="E50" s="26" t="s">
        <v>70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81"/>
      <c r="Q50" s="36">
        <v>13000</v>
      </c>
      <c r="R50" s="41"/>
      <c r="S50" s="41"/>
      <c r="T50" s="41"/>
      <c r="U50" s="41"/>
      <c r="V50" s="41"/>
      <c r="W50" s="41"/>
      <c r="X50" s="40"/>
      <c r="Y50" s="40"/>
      <c r="Z50" s="36">
        <v>-1000000</v>
      </c>
      <c r="AA50" s="59"/>
      <c r="AB50" s="59"/>
      <c r="AC50" s="59">
        <v>1000000</v>
      </c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34">
        <f t="shared" si="0"/>
        <v>13000</v>
      </c>
      <c r="AR50" s="34">
        <f t="shared" si="1"/>
        <v>13000</v>
      </c>
      <c r="AS50" s="34">
        <f t="shared" si="2"/>
        <v>0</v>
      </c>
      <c r="AT50" s="34"/>
      <c r="AU50" s="34"/>
      <c r="AV50" s="34"/>
      <c r="AW50" s="115">
        <v>1841</v>
      </c>
      <c r="AX50" s="34">
        <v>88300</v>
      </c>
      <c r="AY50" s="53"/>
      <c r="AZ50" s="53"/>
      <c r="BA50" s="53"/>
      <c r="BB50" s="53">
        <v>427459</v>
      </c>
      <c r="BC50" s="53"/>
      <c r="BD50" s="72"/>
      <c r="BE50" s="66"/>
      <c r="BF50" s="66"/>
      <c r="BG50" s="66"/>
      <c r="BH50" s="66"/>
      <c r="BI50" s="66"/>
      <c r="BJ50" s="34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73"/>
      <c r="BV50" s="66">
        <f t="shared" si="5"/>
        <v>517600</v>
      </c>
      <c r="BW50" s="48">
        <f t="shared" si="3"/>
        <v>517600</v>
      </c>
      <c r="BX50" s="69">
        <f t="shared" si="4"/>
        <v>0</v>
      </c>
    </row>
    <row r="51" spans="1:76" ht="15">
      <c r="A51" s="10"/>
      <c r="B51" s="2"/>
      <c r="C51" s="18"/>
      <c r="D51" s="101">
        <v>17531000000</v>
      </c>
      <c r="E51" s="26" t="s">
        <v>71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1"/>
      <c r="S51" s="41"/>
      <c r="T51" s="41"/>
      <c r="U51" s="41"/>
      <c r="V51" s="41"/>
      <c r="W51" s="41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34">
        <f t="shared" si="0"/>
        <v>0</v>
      </c>
      <c r="AR51" s="34">
        <f t="shared" si="1"/>
        <v>0</v>
      </c>
      <c r="AS51" s="34">
        <f t="shared" si="2"/>
        <v>0</v>
      </c>
      <c r="AT51" s="34"/>
      <c r="AU51" s="34"/>
      <c r="AV51" s="34"/>
      <c r="AW51" s="115">
        <v>2454</v>
      </c>
      <c r="AX51" s="34">
        <v>22600</v>
      </c>
      <c r="AY51" s="53"/>
      <c r="AZ51" s="53"/>
      <c r="BA51" s="53"/>
      <c r="BB51" s="53">
        <v>427459</v>
      </c>
      <c r="BC51" s="53"/>
      <c r="BD51" s="72"/>
      <c r="BE51" s="66"/>
      <c r="BF51" s="66"/>
      <c r="BG51" s="66"/>
      <c r="BH51" s="66"/>
      <c r="BI51" s="66"/>
      <c r="BJ51" s="34"/>
      <c r="BK51" s="53"/>
      <c r="BL51" s="53"/>
      <c r="BM51" s="53"/>
      <c r="BN51" s="53"/>
      <c r="BO51" s="53"/>
      <c r="BP51" s="53"/>
      <c r="BQ51" s="53"/>
      <c r="BR51" s="53">
        <v>500000</v>
      </c>
      <c r="BS51" s="53"/>
      <c r="BT51" s="53"/>
      <c r="BU51" s="73"/>
      <c r="BV51" s="66">
        <f t="shared" si="5"/>
        <v>952513</v>
      </c>
      <c r="BW51" s="48">
        <f t="shared" si="3"/>
        <v>452513</v>
      </c>
      <c r="BX51" s="69">
        <f t="shared" si="4"/>
        <v>500000</v>
      </c>
    </row>
    <row r="52" spans="1:76" ht="15">
      <c r="A52" s="10"/>
      <c r="B52" s="2"/>
      <c r="C52" s="18"/>
      <c r="D52" s="101">
        <v>17532000000</v>
      </c>
      <c r="E52" s="26" t="s">
        <v>72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0"/>
      <c r="R52" s="41"/>
      <c r="S52" s="41"/>
      <c r="T52" s="41"/>
      <c r="U52" s="41"/>
      <c r="V52" s="41"/>
      <c r="W52" s="41"/>
      <c r="X52" s="40"/>
      <c r="Y52" s="40"/>
      <c r="Z52" s="40"/>
      <c r="AA52" s="40"/>
      <c r="AB52" s="40"/>
      <c r="AC52" s="40"/>
      <c r="AD52" s="40"/>
      <c r="AE52" s="36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34">
        <f t="shared" si="0"/>
        <v>0</v>
      </c>
      <c r="AR52" s="34">
        <f t="shared" si="1"/>
        <v>0</v>
      </c>
      <c r="AS52" s="34">
        <f t="shared" si="2"/>
        <v>0</v>
      </c>
      <c r="AT52" s="34"/>
      <c r="AU52" s="34"/>
      <c r="AV52" s="34"/>
      <c r="AW52" s="115">
        <v>8590</v>
      </c>
      <c r="AX52" s="34">
        <v>422900</v>
      </c>
      <c r="AY52" s="53">
        <v>534479</v>
      </c>
      <c r="AZ52" s="53">
        <v>828760</v>
      </c>
      <c r="BA52" s="53"/>
      <c r="BB52" s="53">
        <v>555697</v>
      </c>
      <c r="BC52" s="53"/>
      <c r="BD52" s="72"/>
      <c r="BE52" s="66"/>
      <c r="BF52" s="66"/>
      <c r="BG52" s="66"/>
      <c r="BH52" s="66"/>
      <c r="BI52" s="66"/>
      <c r="BJ52" s="34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73"/>
      <c r="BV52" s="66">
        <f t="shared" si="5"/>
        <v>2350426</v>
      </c>
      <c r="BW52" s="48">
        <f t="shared" si="3"/>
        <v>2350426</v>
      </c>
      <c r="BX52" s="69">
        <f t="shared" si="4"/>
        <v>0</v>
      </c>
    </row>
    <row r="53" spans="1:76" ht="15">
      <c r="A53" s="10"/>
      <c r="B53" s="2"/>
      <c r="C53" s="18"/>
      <c r="D53" s="101">
        <v>17534000000</v>
      </c>
      <c r="E53" s="26" t="s">
        <v>73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0"/>
      <c r="R53" s="41"/>
      <c r="S53" s="41">
        <v>390780</v>
      </c>
      <c r="T53" s="41"/>
      <c r="U53" s="41"/>
      <c r="V53" s="41"/>
      <c r="W53" s="41">
        <v>150000</v>
      </c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59">
        <v>1000000</v>
      </c>
      <c r="AJ53" s="36">
        <v>77000</v>
      </c>
      <c r="AK53" s="40"/>
      <c r="AL53" s="40"/>
      <c r="AM53" s="40"/>
      <c r="AN53" s="40"/>
      <c r="AO53" s="40"/>
      <c r="AP53" s="40"/>
      <c r="AQ53" s="34">
        <f t="shared" si="0"/>
        <v>1617780</v>
      </c>
      <c r="AR53" s="34">
        <f t="shared" si="1"/>
        <v>540780</v>
      </c>
      <c r="AS53" s="34">
        <f t="shared" si="2"/>
        <v>1077000</v>
      </c>
      <c r="AT53" s="34"/>
      <c r="AU53" s="34"/>
      <c r="AV53" s="34"/>
      <c r="AW53" s="115">
        <v>18406</v>
      </c>
      <c r="AX53" s="34">
        <v>484900</v>
      </c>
      <c r="AY53" s="53"/>
      <c r="AZ53" s="53"/>
      <c r="BA53" s="53"/>
      <c r="BB53" s="53">
        <v>1880822</v>
      </c>
      <c r="BC53" s="53"/>
      <c r="BD53" s="72"/>
      <c r="BE53" s="66"/>
      <c r="BF53" s="66"/>
      <c r="BG53" s="66"/>
      <c r="BH53" s="66"/>
      <c r="BI53" s="66"/>
      <c r="BJ53" s="34"/>
      <c r="BK53" s="53"/>
      <c r="BL53" s="53"/>
      <c r="BM53" s="53"/>
      <c r="BN53" s="53"/>
      <c r="BO53" s="53"/>
      <c r="BP53" s="53"/>
      <c r="BQ53" s="53"/>
      <c r="BR53" s="53"/>
      <c r="BS53" s="53"/>
      <c r="BT53" s="53">
        <v>300000</v>
      </c>
      <c r="BU53" s="73">
        <v>100000</v>
      </c>
      <c r="BV53" s="66">
        <f t="shared" si="5"/>
        <v>2784128</v>
      </c>
      <c r="BW53" s="48">
        <f t="shared" si="3"/>
        <v>2384128</v>
      </c>
      <c r="BX53" s="69">
        <f t="shared" si="4"/>
        <v>400000</v>
      </c>
    </row>
    <row r="54" spans="1:76" ht="15">
      <c r="A54" s="10"/>
      <c r="B54" s="2"/>
      <c r="C54" s="18"/>
      <c r="D54" s="101">
        <v>17535000000</v>
      </c>
      <c r="E54" s="26" t="s">
        <v>74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0"/>
      <c r="R54" s="41"/>
      <c r="S54" s="41"/>
      <c r="T54" s="41"/>
      <c r="U54" s="41"/>
      <c r="V54" s="41"/>
      <c r="W54" s="41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34">
        <f t="shared" si="0"/>
        <v>0</v>
      </c>
      <c r="AR54" s="34">
        <f aca="true" t="shared" si="6" ref="AR54:AR85">SUM(F54:X54)</f>
        <v>0</v>
      </c>
      <c r="AS54" s="34">
        <f aca="true" t="shared" si="7" ref="AS54:AS85">SUM(Y54:AP54)</f>
        <v>0</v>
      </c>
      <c r="AT54" s="34">
        <v>267870</v>
      </c>
      <c r="AU54" s="34"/>
      <c r="AV54" s="34"/>
      <c r="AW54" s="115">
        <v>1227</v>
      </c>
      <c r="AX54" s="34">
        <v>43200</v>
      </c>
      <c r="AY54" s="53"/>
      <c r="AZ54" s="53"/>
      <c r="BA54" s="53"/>
      <c r="BB54" s="53"/>
      <c r="BC54" s="53"/>
      <c r="BD54" s="72"/>
      <c r="BE54" s="66"/>
      <c r="BF54" s="66"/>
      <c r="BG54" s="66"/>
      <c r="BH54" s="66"/>
      <c r="BI54" s="66"/>
      <c r="BJ54" s="34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73"/>
      <c r="BV54" s="66">
        <f t="shared" si="5"/>
        <v>312297</v>
      </c>
      <c r="BW54" s="48">
        <f aca="true" t="shared" si="8" ref="BW54:BW85">SUM(AT54:BC54)</f>
        <v>312297</v>
      </c>
      <c r="BX54" s="69">
        <f t="shared" si="4"/>
        <v>0</v>
      </c>
    </row>
    <row r="55" spans="1:76" ht="15">
      <c r="A55" s="10"/>
      <c r="B55" s="2"/>
      <c r="C55" s="18"/>
      <c r="D55" s="101">
        <v>17536000000</v>
      </c>
      <c r="E55" s="26" t="s">
        <v>75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0"/>
      <c r="R55" s="41"/>
      <c r="S55" s="41"/>
      <c r="T55" s="41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34">
        <f t="shared" si="0"/>
        <v>0</v>
      </c>
      <c r="AR55" s="34">
        <f t="shared" si="6"/>
        <v>0</v>
      </c>
      <c r="AS55" s="34">
        <f t="shared" si="7"/>
        <v>0</v>
      </c>
      <c r="AT55" s="34"/>
      <c r="AU55" s="34"/>
      <c r="AV55" s="34"/>
      <c r="AW55" s="115">
        <v>2454</v>
      </c>
      <c r="AX55" s="34">
        <v>11300</v>
      </c>
      <c r="AY55" s="53"/>
      <c r="AZ55" s="53"/>
      <c r="BA55" s="53"/>
      <c r="BB55" s="53"/>
      <c r="BC55" s="53"/>
      <c r="BD55" s="72"/>
      <c r="BE55" s="66"/>
      <c r="BF55" s="66"/>
      <c r="BG55" s="66"/>
      <c r="BH55" s="66"/>
      <c r="BI55" s="66"/>
      <c r="BJ55" s="34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73"/>
      <c r="BV55" s="66">
        <f t="shared" si="5"/>
        <v>13754</v>
      </c>
      <c r="BW55" s="48">
        <f t="shared" si="8"/>
        <v>13754</v>
      </c>
      <c r="BX55" s="69">
        <f t="shared" si="4"/>
        <v>0</v>
      </c>
    </row>
    <row r="56" spans="1:76" ht="15">
      <c r="A56" s="10"/>
      <c r="B56" s="2"/>
      <c r="C56" s="18"/>
      <c r="D56" s="101">
        <v>17537000000</v>
      </c>
      <c r="E56" s="26" t="s">
        <v>76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0"/>
      <c r="R56" s="41"/>
      <c r="S56" s="41">
        <v>40080</v>
      </c>
      <c r="T56" s="41"/>
      <c r="U56" s="41"/>
      <c r="V56" s="41"/>
      <c r="W56" s="41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34">
        <f t="shared" si="0"/>
        <v>40080</v>
      </c>
      <c r="AR56" s="34">
        <f t="shared" si="6"/>
        <v>40080</v>
      </c>
      <c r="AS56" s="34">
        <f t="shared" si="7"/>
        <v>0</v>
      </c>
      <c r="AT56" s="34"/>
      <c r="AU56" s="34"/>
      <c r="AV56" s="34"/>
      <c r="AW56" s="115">
        <v>1227</v>
      </c>
      <c r="AX56" s="34">
        <v>39500</v>
      </c>
      <c r="AY56" s="53"/>
      <c r="AZ56" s="53"/>
      <c r="BA56" s="53"/>
      <c r="BB56" s="53"/>
      <c r="BC56" s="53"/>
      <c r="BD56" s="72"/>
      <c r="BE56" s="66"/>
      <c r="BF56" s="66"/>
      <c r="BG56" s="66"/>
      <c r="BH56" s="66"/>
      <c r="BI56" s="66"/>
      <c r="BJ56" s="34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73"/>
      <c r="BV56" s="66">
        <f t="shared" si="5"/>
        <v>40727</v>
      </c>
      <c r="BW56" s="48">
        <f t="shared" si="8"/>
        <v>40727</v>
      </c>
      <c r="BX56" s="69">
        <f t="shared" si="4"/>
        <v>0</v>
      </c>
    </row>
    <row r="57" spans="1:76" ht="15">
      <c r="A57" s="10"/>
      <c r="B57" s="2"/>
      <c r="C57" s="18"/>
      <c r="D57" s="101">
        <v>17538000000</v>
      </c>
      <c r="E57" s="26" t="s">
        <v>77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0"/>
      <c r="R57" s="41"/>
      <c r="S57" s="41"/>
      <c r="T57" s="41"/>
      <c r="U57" s="41"/>
      <c r="V57" s="41"/>
      <c r="W57" s="41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34">
        <f t="shared" si="0"/>
        <v>0</v>
      </c>
      <c r="AR57" s="34">
        <f t="shared" si="6"/>
        <v>0</v>
      </c>
      <c r="AS57" s="34">
        <f t="shared" si="7"/>
        <v>0</v>
      </c>
      <c r="AT57" s="34"/>
      <c r="AU57" s="34"/>
      <c r="AV57" s="34"/>
      <c r="AW57" s="115">
        <v>1227</v>
      </c>
      <c r="AX57" s="34">
        <v>47000</v>
      </c>
      <c r="AY57" s="53"/>
      <c r="AZ57" s="53"/>
      <c r="BA57" s="53"/>
      <c r="BB57" s="53"/>
      <c r="BC57" s="53">
        <v>200000</v>
      </c>
      <c r="BD57" s="72"/>
      <c r="BE57" s="66"/>
      <c r="BF57" s="66"/>
      <c r="BG57" s="66"/>
      <c r="BH57" s="66"/>
      <c r="BI57" s="66"/>
      <c r="BJ57" s="34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73"/>
      <c r="BV57" s="66">
        <f t="shared" si="5"/>
        <v>248227</v>
      </c>
      <c r="BW57" s="48">
        <f t="shared" si="8"/>
        <v>248227</v>
      </c>
      <c r="BX57" s="69">
        <f t="shared" si="4"/>
        <v>0</v>
      </c>
    </row>
    <row r="58" spans="1:76" ht="15">
      <c r="A58" s="10"/>
      <c r="B58" s="2"/>
      <c r="C58" s="18"/>
      <c r="D58" s="101">
        <v>17539000000</v>
      </c>
      <c r="E58" s="26" t="s">
        <v>78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0"/>
      <c r="R58" s="41"/>
      <c r="S58" s="41"/>
      <c r="T58" s="41"/>
      <c r="U58" s="41"/>
      <c r="V58" s="41"/>
      <c r="W58" s="41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34">
        <f t="shared" si="0"/>
        <v>0</v>
      </c>
      <c r="AR58" s="34">
        <f t="shared" si="6"/>
        <v>0</v>
      </c>
      <c r="AS58" s="34">
        <f t="shared" si="7"/>
        <v>0</v>
      </c>
      <c r="AT58" s="34"/>
      <c r="AU58" s="34"/>
      <c r="AV58" s="34"/>
      <c r="AW58" s="115">
        <v>4294</v>
      </c>
      <c r="AX58" s="34">
        <v>103400</v>
      </c>
      <c r="AY58" s="53"/>
      <c r="AZ58" s="53"/>
      <c r="BA58" s="53"/>
      <c r="BB58" s="53">
        <v>1282377</v>
      </c>
      <c r="BC58" s="53"/>
      <c r="BD58" s="72"/>
      <c r="BE58" s="66"/>
      <c r="BF58" s="66"/>
      <c r="BG58" s="66"/>
      <c r="BH58" s="66"/>
      <c r="BI58" s="66"/>
      <c r="BJ58" s="34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73"/>
      <c r="BV58" s="66">
        <f t="shared" si="5"/>
        <v>1390071</v>
      </c>
      <c r="BW58" s="48">
        <f t="shared" si="8"/>
        <v>1390071</v>
      </c>
      <c r="BX58" s="69">
        <f t="shared" si="4"/>
        <v>0</v>
      </c>
    </row>
    <row r="59" spans="1:76" ht="15">
      <c r="A59" s="10"/>
      <c r="B59" s="2"/>
      <c r="C59" s="18"/>
      <c r="D59" s="101">
        <v>17540000000</v>
      </c>
      <c r="E59" s="26" t="s">
        <v>79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0"/>
      <c r="R59" s="41"/>
      <c r="S59" s="41">
        <v>36072</v>
      </c>
      <c r="T59" s="41"/>
      <c r="U59" s="41"/>
      <c r="V59" s="41"/>
      <c r="W59" s="41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34">
        <f t="shared" si="0"/>
        <v>36072</v>
      </c>
      <c r="AR59" s="34">
        <f t="shared" si="6"/>
        <v>36072</v>
      </c>
      <c r="AS59" s="34">
        <f t="shared" si="7"/>
        <v>0</v>
      </c>
      <c r="AT59" s="34"/>
      <c r="AU59" s="34"/>
      <c r="AV59" s="34"/>
      <c r="AW59" s="115">
        <v>3067</v>
      </c>
      <c r="AX59" s="34">
        <v>48900</v>
      </c>
      <c r="AY59" s="53"/>
      <c r="AZ59" s="53"/>
      <c r="BA59" s="53"/>
      <c r="BB59" s="53">
        <v>427459</v>
      </c>
      <c r="BC59" s="53"/>
      <c r="BD59" s="72"/>
      <c r="BE59" s="66"/>
      <c r="BF59" s="66"/>
      <c r="BG59" s="66"/>
      <c r="BH59" s="66"/>
      <c r="BI59" s="66"/>
      <c r="BJ59" s="34"/>
      <c r="BK59" s="53"/>
      <c r="BL59" s="53">
        <v>350000</v>
      </c>
      <c r="BM59" s="53"/>
      <c r="BN59" s="53"/>
      <c r="BO59" s="53"/>
      <c r="BP59" s="53"/>
      <c r="BQ59" s="53"/>
      <c r="BR59" s="53"/>
      <c r="BS59" s="53"/>
      <c r="BT59" s="53"/>
      <c r="BU59" s="73"/>
      <c r="BV59" s="66">
        <f t="shared" si="5"/>
        <v>829426</v>
      </c>
      <c r="BW59" s="48">
        <f t="shared" si="8"/>
        <v>479426</v>
      </c>
      <c r="BX59" s="69">
        <f t="shared" si="4"/>
        <v>350000</v>
      </c>
    </row>
    <row r="60" spans="1:76" ht="15">
      <c r="A60" s="10"/>
      <c r="B60" s="2"/>
      <c r="C60" s="18"/>
      <c r="D60" s="101">
        <v>17541000000</v>
      </c>
      <c r="E60" s="26" t="s">
        <v>80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0"/>
      <c r="R60" s="41"/>
      <c r="S60" s="41">
        <v>24048</v>
      </c>
      <c r="T60" s="41"/>
      <c r="U60" s="41"/>
      <c r="V60" s="41"/>
      <c r="W60" s="41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36">
        <v>195000</v>
      </c>
      <c r="AJ60" s="40"/>
      <c r="AK60" s="40"/>
      <c r="AL60" s="40"/>
      <c r="AM60" s="40"/>
      <c r="AN60" s="40"/>
      <c r="AO60" s="40"/>
      <c r="AP60" s="40"/>
      <c r="AQ60" s="34">
        <f t="shared" si="0"/>
        <v>219048</v>
      </c>
      <c r="AR60" s="34">
        <f t="shared" si="6"/>
        <v>24048</v>
      </c>
      <c r="AS60" s="34">
        <f t="shared" si="7"/>
        <v>195000</v>
      </c>
      <c r="AT60" s="34"/>
      <c r="AU60" s="34"/>
      <c r="AV60" s="34"/>
      <c r="AW60" s="115">
        <v>2454</v>
      </c>
      <c r="AX60" s="34">
        <v>71400</v>
      </c>
      <c r="AY60" s="53"/>
      <c r="AZ60" s="53"/>
      <c r="BA60" s="53"/>
      <c r="BB60" s="53"/>
      <c r="BC60" s="53"/>
      <c r="BD60" s="72"/>
      <c r="BE60" s="66"/>
      <c r="BF60" s="66"/>
      <c r="BG60" s="66"/>
      <c r="BH60" s="66"/>
      <c r="BI60" s="66"/>
      <c r="BJ60" s="34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73"/>
      <c r="BV60" s="66">
        <f t="shared" si="5"/>
        <v>73854</v>
      </c>
      <c r="BW60" s="48">
        <f t="shared" si="8"/>
        <v>73854</v>
      </c>
      <c r="BX60" s="69">
        <f t="shared" si="4"/>
        <v>0</v>
      </c>
    </row>
    <row r="61" spans="1:76" ht="15">
      <c r="A61" s="10"/>
      <c r="B61" s="2"/>
      <c r="C61" s="18"/>
      <c r="D61" s="101">
        <v>17543000000</v>
      </c>
      <c r="E61" s="26" t="s">
        <v>81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0"/>
      <c r="R61" s="41"/>
      <c r="S61" s="41"/>
      <c r="T61" s="41"/>
      <c r="U61" s="41"/>
      <c r="V61" s="41"/>
      <c r="W61" s="41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34">
        <f t="shared" si="0"/>
        <v>0</v>
      </c>
      <c r="AR61" s="34">
        <f t="shared" si="6"/>
        <v>0</v>
      </c>
      <c r="AS61" s="34">
        <f t="shared" si="7"/>
        <v>0</v>
      </c>
      <c r="AT61" s="34"/>
      <c r="AU61" s="34"/>
      <c r="AV61" s="34"/>
      <c r="AW61" s="115">
        <v>1841</v>
      </c>
      <c r="AX61" s="34">
        <v>22600</v>
      </c>
      <c r="AY61" s="53"/>
      <c r="AZ61" s="53"/>
      <c r="BA61" s="53"/>
      <c r="BB61" s="53"/>
      <c r="BC61" s="53"/>
      <c r="BD61" s="72"/>
      <c r="BE61" s="66"/>
      <c r="BF61" s="66"/>
      <c r="BG61" s="66"/>
      <c r="BH61" s="66"/>
      <c r="BI61" s="66"/>
      <c r="BJ61" s="34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73"/>
      <c r="BV61" s="66">
        <f t="shared" si="5"/>
        <v>24441</v>
      </c>
      <c r="BW61" s="48">
        <f t="shared" si="8"/>
        <v>24441</v>
      </c>
      <c r="BX61" s="69">
        <f t="shared" si="4"/>
        <v>0</v>
      </c>
    </row>
    <row r="62" spans="1:76" ht="15">
      <c r="A62" s="10"/>
      <c r="B62" s="2"/>
      <c r="C62" s="18"/>
      <c r="D62" s="101">
        <v>17544000000</v>
      </c>
      <c r="E62" s="26" t="s">
        <v>82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0"/>
      <c r="R62" s="41"/>
      <c r="S62" s="41"/>
      <c r="T62" s="41"/>
      <c r="U62" s="41"/>
      <c r="V62" s="41"/>
      <c r="W62" s="41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36">
        <v>600000</v>
      </c>
      <c r="AJ62" s="40"/>
      <c r="AK62" s="40"/>
      <c r="AL62" s="40"/>
      <c r="AM62" s="40"/>
      <c r="AN62" s="40"/>
      <c r="AO62" s="40"/>
      <c r="AP62" s="40"/>
      <c r="AQ62" s="34">
        <f t="shared" si="0"/>
        <v>600000</v>
      </c>
      <c r="AR62" s="34">
        <f t="shared" si="6"/>
        <v>0</v>
      </c>
      <c r="AS62" s="34">
        <f t="shared" si="7"/>
        <v>600000</v>
      </c>
      <c r="AT62" s="34"/>
      <c r="AU62" s="34"/>
      <c r="AV62" s="34"/>
      <c r="AW62" s="115">
        <v>3681</v>
      </c>
      <c r="AX62" s="34">
        <v>48900</v>
      </c>
      <c r="AY62" s="53"/>
      <c r="AZ62" s="53"/>
      <c r="BA62" s="53"/>
      <c r="BB62" s="53"/>
      <c r="BC62" s="53"/>
      <c r="BD62" s="72"/>
      <c r="BE62" s="66"/>
      <c r="BF62" s="66"/>
      <c r="BG62" s="66"/>
      <c r="BH62" s="66"/>
      <c r="BI62" s="66"/>
      <c r="BJ62" s="34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73"/>
      <c r="BV62" s="66">
        <f t="shared" si="5"/>
        <v>52581</v>
      </c>
      <c r="BW62" s="48">
        <f t="shared" si="8"/>
        <v>52581</v>
      </c>
      <c r="BX62" s="69">
        <f t="shared" si="4"/>
        <v>0</v>
      </c>
    </row>
    <row r="63" spans="1:76" ht="15">
      <c r="A63" s="10"/>
      <c r="B63" s="2"/>
      <c r="C63" s="18"/>
      <c r="D63" s="101">
        <v>17545000000</v>
      </c>
      <c r="E63" s="26" t="s">
        <v>83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0"/>
      <c r="R63" s="41"/>
      <c r="S63" s="41"/>
      <c r="T63" s="41"/>
      <c r="U63" s="41"/>
      <c r="V63" s="41"/>
      <c r="W63" s="41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34">
        <f t="shared" si="0"/>
        <v>0</v>
      </c>
      <c r="AR63" s="34">
        <f t="shared" si="6"/>
        <v>0</v>
      </c>
      <c r="AS63" s="34">
        <f t="shared" si="7"/>
        <v>0</v>
      </c>
      <c r="AT63" s="34"/>
      <c r="AU63" s="34"/>
      <c r="AV63" s="34">
        <v>8727</v>
      </c>
      <c r="AW63" s="115">
        <v>3067</v>
      </c>
      <c r="AX63" s="34">
        <v>43200</v>
      </c>
      <c r="AY63" s="53"/>
      <c r="AZ63" s="53"/>
      <c r="BA63" s="53"/>
      <c r="BB63" s="53"/>
      <c r="BC63" s="53"/>
      <c r="BD63" s="72"/>
      <c r="BE63" s="66"/>
      <c r="BF63" s="66"/>
      <c r="BG63" s="66"/>
      <c r="BH63" s="66"/>
      <c r="BI63" s="66"/>
      <c r="BJ63" s="34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73"/>
      <c r="BV63" s="66">
        <f t="shared" si="5"/>
        <v>54994</v>
      </c>
      <c r="BW63" s="48">
        <f t="shared" si="8"/>
        <v>54994</v>
      </c>
      <c r="BX63" s="69">
        <f t="shared" si="4"/>
        <v>0</v>
      </c>
    </row>
    <row r="64" spans="1:76" ht="15">
      <c r="A64" s="10"/>
      <c r="B64" s="2"/>
      <c r="C64" s="18"/>
      <c r="D64" s="101">
        <v>17546000000</v>
      </c>
      <c r="E64" s="26" t="s">
        <v>84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9"/>
      <c r="R64" s="41"/>
      <c r="S64" s="41"/>
      <c r="T64" s="41"/>
      <c r="U64" s="41"/>
      <c r="V64" s="41"/>
      <c r="W64" s="41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4">
        <f t="shared" si="0"/>
        <v>0</v>
      </c>
      <c r="AR64" s="34">
        <f t="shared" si="6"/>
        <v>0</v>
      </c>
      <c r="AS64" s="34">
        <f t="shared" si="7"/>
        <v>0</v>
      </c>
      <c r="AT64" s="34"/>
      <c r="AU64" s="34"/>
      <c r="AV64" s="34"/>
      <c r="AW64" s="115">
        <v>4908</v>
      </c>
      <c r="AX64" s="34">
        <v>33800</v>
      </c>
      <c r="AY64" s="53"/>
      <c r="AZ64" s="53"/>
      <c r="BA64" s="53"/>
      <c r="BB64" s="53"/>
      <c r="BC64" s="53"/>
      <c r="BD64" s="72"/>
      <c r="BE64" s="66"/>
      <c r="BF64" s="66"/>
      <c r="BG64" s="66"/>
      <c r="BH64" s="66"/>
      <c r="BI64" s="66"/>
      <c r="BJ64" s="34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73"/>
      <c r="BV64" s="66">
        <f t="shared" si="5"/>
        <v>38708</v>
      </c>
      <c r="BW64" s="48">
        <f t="shared" si="8"/>
        <v>38708</v>
      </c>
      <c r="BX64" s="69">
        <f t="shared" si="4"/>
        <v>0</v>
      </c>
    </row>
    <row r="65" spans="1:76" ht="15.75" customHeight="1">
      <c r="A65" s="10"/>
      <c r="B65" s="2"/>
      <c r="C65" s="18"/>
      <c r="D65" s="101">
        <v>17547000000</v>
      </c>
      <c r="E65" s="26" t="s">
        <v>85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39"/>
      <c r="R65" s="41"/>
      <c r="S65" s="41"/>
      <c r="T65" s="41"/>
      <c r="U65" s="41"/>
      <c r="V65" s="41"/>
      <c r="W65" s="41"/>
      <c r="X65" s="39"/>
      <c r="Y65" s="39"/>
      <c r="Z65" s="39"/>
      <c r="AA65" s="39"/>
      <c r="AB65" s="39"/>
      <c r="AC65" s="42"/>
      <c r="AD65" s="39"/>
      <c r="AE65" s="39"/>
      <c r="AF65" s="39"/>
      <c r="AG65" s="39"/>
      <c r="AH65" s="39"/>
      <c r="AI65" s="39"/>
      <c r="AJ65" s="39"/>
      <c r="AK65" s="39"/>
      <c r="AL65" s="42">
        <v>4000000</v>
      </c>
      <c r="AM65" s="42">
        <v>400000</v>
      </c>
      <c r="AN65" s="42"/>
      <c r="AO65" s="42"/>
      <c r="AP65" s="39"/>
      <c r="AQ65" s="34">
        <f t="shared" si="0"/>
        <v>4400000</v>
      </c>
      <c r="AR65" s="34">
        <f t="shared" si="6"/>
        <v>0</v>
      </c>
      <c r="AS65" s="34">
        <f t="shared" si="7"/>
        <v>4400000</v>
      </c>
      <c r="AT65" s="34">
        <v>7441</v>
      </c>
      <c r="AU65" s="34"/>
      <c r="AV65" s="34"/>
      <c r="AW65" s="115">
        <v>12884</v>
      </c>
      <c r="AX65" s="48">
        <v>481200</v>
      </c>
      <c r="AY65" s="51"/>
      <c r="AZ65" s="51"/>
      <c r="BA65" s="51"/>
      <c r="BB65" s="51">
        <v>427459</v>
      </c>
      <c r="BC65" s="51"/>
      <c r="BD65" s="68"/>
      <c r="BE65" s="64"/>
      <c r="BF65" s="64"/>
      <c r="BG65" s="66">
        <v>3000000</v>
      </c>
      <c r="BH65" s="64"/>
      <c r="BI65" s="64"/>
      <c r="BJ65" s="48"/>
      <c r="BK65" s="51"/>
      <c r="BL65" s="51"/>
      <c r="BM65" s="51"/>
      <c r="BN65" s="51"/>
      <c r="BO65" s="51"/>
      <c r="BP65" s="51"/>
      <c r="BQ65" s="51">
        <v>250000</v>
      </c>
      <c r="BR65" s="51"/>
      <c r="BS65" s="51"/>
      <c r="BT65" s="51"/>
      <c r="BU65" s="69"/>
      <c r="BV65" s="64">
        <f t="shared" si="5"/>
        <v>4178984</v>
      </c>
      <c r="BW65" s="48">
        <f t="shared" si="8"/>
        <v>928984</v>
      </c>
      <c r="BX65" s="69">
        <f t="shared" si="4"/>
        <v>3250000</v>
      </c>
    </row>
    <row r="66" spans="1:76" ht="15.75" customHeight="1">
      <c r="A66" s="9">
        <v>13</v>
      </c>
      <c r="B66" s="2" t="s">
        <v>0</v>
      </c>
      <c r="C66" s="18">
        <v>0</v>
      </c>
      <c r="D66" s="101">
        <v>17548000000</v>
      </c>
      <c r="E66" s="26" t="s">
        <v>86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39"/>
      <c r="R66" s="41"/>
      <c r="S66" s="41"/>
      <c r="T66" s="41"/>
      <c r="U66" s="41"/>
      <c r="V66" s="41"/>
      <c r="W66" s="41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4">
        <f t="shared" si="0"/>
        <v>0</v>
      </c>
      <c r="AR66" s="34">
        <f t="shared" si="6"/>
        <v>0</v>
      </c>
      <c r="AS66" s="34">
        <f t="shared" si="7"/>
        <v>0</v>
      </c>
      <c r="AT66" s="34"/>
      <c r="AU66" s="34"/>
      <c r="AV66" s="34"/>
      <c r="AW66" s="115">
        <v>3681</v>
      </c>
      <c r="AX66" s="34">
        <v>118400</v>
      </c>
      <c r="AY66" s="53"/>
      <c r="AZ66" s="53"/>
      <c r="BA66" s="53"/>
      <c r="BB66" s="53"/>
      <c r="BC66" s="53"/>
      <c r="BD66" s="72"/>
      <c r="BE66" s="66"/>
      <c r="BF66" s="66"/>
      <c r="BG66" s="66"/>
      <c r="BH66" s="66"/>
      <c r="BI66" s="66"/>
      <c r="BJ66" s="34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73"/>
      <c r="BV66" s="66">
        <f t="shared" si="5"/>
        <v>122081</v>
      </c>
      <c r="BW66" s="48">
        <f t="shared" si="8"/>
        <v>122081</v>
      </c>
      <c r="BX66" s="69">
        <f t="shared" si="4"/>
        <v>0</v>
      </c>
    </row>
    <row r="67" spans="1:76" s="11" customFormat="1" ht="14.25" customHeight="1">
      <c r="A67" s="5"/>
      <c r="B67" s="7"/>
      <c r="C67" s="98"/>
      <c r="D67" s="101">
        <v>17549000000</v>
      </c>
      <c r="E67" s="26" t="s">
        <v>87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39"/>
      <c r="R67" s="41"/>
      <c r="S67" s="41"/>
      <c r="T67" s="41"/>
      <c r="U67" s="41"/>
      <c r="V67" s="41"/>
      <c r="W67" s="41"/>
      <c r="X67" s="39"/>
      <c r="Y67" s="39"/>
      <c r="Z67" s="39"/>
      <c r="AA67" s="39"/>
      <c r="AB67" s="39"/>
      <c r="AC67" s="39"/>
      <c r="AD67" s="39"/>
      <c r="AE67" s="42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4">
        <f t="shared" si="0"/>
        <v>0</v>
      </c>
      <c r="AR67" s="34">
        <f t="shared" si="6"/>
        <v>0</v>
      </c>
      <c r="AS67" s="34">
        <f t="shared" si="7"/>
        <v>0</v>
      </c>
      <c r="AT67" s="34"/>
      <c r="AU67" s="34"/>
      <c r="AV67" s="34"/>
      <c r="AW67" s="115">
        <v>2454</v>
      </c>
      <c r="AX67" s="34">
        <v>47000</v>
      </c>
      <c r="AY67" s="53"/>
      <c r="AZ67" s="53"/>
      <c r="BA67" s="53"/>
      <c r="BB67" s="53"/>
      <c r="BC67" s="53"/>
      <c r="BD67" s="72"/>
      <c r="BE67" s="66"/>
      <c r="BF67" s="66"/>
      <c r="BG67" s="66"/>
      <c r="BH67" s="66"/>
      <c r="BI67" s="66"/>
      <c r="BJ67" s="34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73"/>
      <c r="BV67" s="66">
        <f t="shared" si="5"/>
        <v>49454</v>
      </c>
      <c r="BW67" s="48">
        <f t="shared" si="8"/>
        <v>49454</v>
      </c>
      <c r="BX67" s="69">
        <f t="shared" si="4"/>
        <v>0</v>
      </c>
    </row>
    <row r="68" spans="1:76" ht="15">
      <c r="A68" s="8"/>
      <c r="B68" s="12"/>
      <c r="C68" s="12"/>
      <c r="D68" s="101">
        <v>17550000000</v>
      </c>
      <c r="E68" s="26" t="s">
        <v>88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9"/>
      <c r="R68" s="41"/>
      <c r="S68" s="41">
        <v>50100</v>
      </c>
      <c r="T68" s="41"/>
      <c r="U68" s="41"/>
      <c r="V68" s="41"/>
      <c r="W68" s="41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4">
        <f t="shared" si="0"/>
        <v>50100</v>
      </c>
      <c r="AR68" s="34">
        <f t="shared" si="6"/>
        <v>50100</v>
      </c>
      <c r="AS68" s="34">
        <f t="shared" si="7"/>
        <v>0</v>
      </c>
      <c r="AT68" s="34"/>
      <c r="AU68" s="34"/>
      <c r="AV68" s="34"/>
      <c r="AW68" s="115">
        <v>4908</v>
      </c>
      <c r="AX68" s="34">
        <v>56400</v>
      </c>
      <c r="AY68" s="53"/>
      <c r="AZ68" s="53"/>
      <c r="BA68" s="53"/>
      <c r="BB68" s="53"/>
      <c r="BC68" s="53"/>
      <c r="BD68" s="72"/>
      <c r="BE68" s="66"/>
      <c r="BF68" s="66"/>
      <c r="BG68" s="66"/>
      <c r="BH68" s="66"/>
      <c r="BI68" s="66"/>
      <c r="BJ68" s="34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73"/>
      <c r="BV68" s="66">
        <f t="shared" si="5"/>
        <v>61308</v>
      </c>
      <c r="BW68" s="48">
        <f t="shared" si="8"/>
        <v>61308</v>
      </c>
      <c r="BX68" s="69">
        <f t="shared" si="4"/>
        <v>0</v>
      </c>
    </row>
    <row r="69" spans="1:76" s="13" customFormat="1" ht="15.75" customHeight="1">
      <c r="A69" s="14"/>
      <c r="B69" s="15"/>
      <c r="C69" s="15"/>
      <c r="D69" s="101">
        <v>17551000000</v>
      </c>
      <c r="E69" s="26" t="s">
        <v>89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39"/>
      <c r="R69" s="41"/>
      <c r="S69" s="41"/>
      <c r="T69" s="41"/>
      <c r="U69" s="41"/>
      <c r="V69" s="41"/>
      <c r="W69" s="41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4">
        <f t="shared" si="0"/>
        <v>0</v>
      </c>
      <c r="AR69" s="34">
        <f t="shared" si="6"/>
        <v>0</v>
      </c>
      <c r="AS69" s="34">
        <f t="shared" si="7"/>
        <v>0</v>
      </c>
      <c r="AT69" s="34"/>
      <c r="AU69" s="34"/>
      <c r="AV69" s="34"/>
      <c r="AW69" s="115">
        <v>1841</v>
      </c>
      <c r="AX69" s="34">
        <v>37600</v>
      </c>
      <c r="AY69" s="53"/>
      <c r="AZ69" s="53"/>
      <c r="BA69" s="53"/>
      <c r="BB69" s="53"/>
      <c r="BC69" s="53"/>
      <c r="BD69" s="72"/>
      <c r="BE69" s="66"/>
      <c r="BF69" s="66"/>
      <c r="BG69" s="66"/>
      <c r="BH69" s="66"/>
      <c r="BI69" s="66"/>
      <c r="BJ69" s="34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73"/>
      <c r="BV69" s="66">
        <f t="shared" si="5"/>
        <v>39441</v>
      </c>
      <c r="BW69" s="48">
        <f t="shared" si="8"/>
        <v>39441</v>
      </c>
      <c r="BX69" s="69">
        <f t="shared" si="4"/>
        <v>0</v>
      </c>
    </row>
    <row r="70" spans="1:76" s="13" customFormat="1" ht="15.75" customHeight="1">
      <c r="A70" s="14"/>
      <c r="B70" s="15"/>
      <c r="C70" s="15"/>
      <c r="D70" s="101">
        <v>17552000000</v>
      </c>
      <c r="E70" s="26" t="s">
        <v>90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39"/>
      <c r="R70" s="41"/>
      <c r="S70" s="41"/>
      <c r="T70" s="41"/>
      <c r="U70" s="41">
        <v>-150000</v>
      </c>
      <c r="V70" s="41">
        <v>150000</v>
      </c>
      <c r="W70" s="41"/>
      <c r="X70" s="42"/>
      <c r="Y70" s="42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4">
        <f t="shared" si="0"/>
        <v>0</v>
      </c>
      <c r="AR70" s="34">
        <f t="shared" si="6"/>
        <v>0</v>
      </c>
      <c r="AS70" s="34">
        <f t="shared" si="7"/>
        <v>0</v>
      </c>
      <c r="AT70" s="34"/>
      <c r="AU70" s="34"/>
      <c r="AV70" s="34"/>
      <c r="AW70" s="115">
        <v>9817</v>
      </c>
      <c r="AX70" s="34">
        <v>195500</v>
      </c>
      <c r="AY70" s="53"/>
      <c r="AZ70" s="53"/>
      <c r="BA70" s="53"/>
      <c r="BB70" s="53">
        <v>1282377</v>
      </c>
      <c r="BC70" s="53"/>
      <c r="BD70" s="72"/>
      <c r="BE70" s="66"/>
      <c r="BF70" s="66"/>
      <c r="BG70" s="66"/>
      <c r="BH70" s="66"/>
      <c r="BI70" s="66"/>
      <c r="BJ70" s="34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73"/>
      <c r="BV70" s="66">
        <f t="shared" si="5"/>
        <v>1487694</v>
      </c>
      <c r="BW70" s="48">
        <f t="shared" si="8"/>
        <v>1487694</v>
      </c>
      <c r="BX70" s="69">
        <f t="shared" si="4"/>
        <v>0</v>
      </c>
    </row>
    <row r="71" spans="1:76" s="13" customFormat="1" ht="15">
      <c r="A71" s="14"/>
      <c r="B71" s="15"/>
      <c r="C71" s="15"/>
      <c r="D71" s="101">
        <v>17553000000</v>
      </c>
      <c r="E71" s="26" t="s">
        <v>91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39"/>
      <c r="R71" s="41"/>
      <c r="S71" s="41"/>
      <c r="T71" s="41"/>
      <c r="U71" s="41"/>
      <c r="V71" s="41"/>
      <c r="W71" s="41"/>
      <c r="X71" s="39"/>
      <c r="Y71" s="39"/>
      <c r="Z71" s="39"/>
      <c r="AA71" s="39"/>
      <c r="AB71" s="39"/>
      <c r="AC71" s="39"/>
      <c r="AD71" s="39"/>
      <c r="AE71" s="39"/>
      <c r="AF71" s="39"/>
      <c r="AG71" s="42"/>
      <c r="AH71" s="39"/>
      <c r="AI71" s="39"/>
      <c r="AJ71" s="42">
        <v>33000</v>
      </c>
      <c r="AK71" s="39"/>
      <c r="AL71" s="39"/>
      <c r="AM71" s="39"/>
      <c r="AN71" s="39"/>
      <c r="AO71" s="39"/>
      <c r="AP71" s="39"/>
      <c r="AQ71" s="34">
        <f t="shared" si="0"/>
        <v>33000</v>
      </c>
      <c r="AR71" s="34">
        <f t="shared" si="6"/>
        <v>0</v>
      </c>
      <c r="AS71" s="34">
        <f t="shared" si="7"/>
        <v>33000</v>
      </c>
      <c r="AT71" s="34"/>
      <c r="AU71" s="34"/>
      <c r="AV71" s="34"/>
      <c r="AW71" s="115">
        <v>2454</v>
      </c>
      <c r="AX71" s="34">
        <v>107000</v>
      </c>
      <c r="AY71" s="53"/>
      <c r="AZ71" s="53"/>
      <c r="BA71" s="53"/>
      <c r="BB71" s="53"/>
      <c r="BC71" s="53"/>
      <c r="BD71" s="72"/>
      <c r="BE71" s="66"/>
      <c r="BF71" s="66"/>
      <c r="BG71" s="66"/>
      <c r="BH71" s="66"/>
      <c r="BI71" s="66"/>
      <c r="BJ71" s="34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73"/>
      <c r="BV71" s="66">
        <f t="shared" si="5"/>
        <v>109454</v>
      </c>
      <c r="BW71" s="48">
        <f t="shared" si="8"/>
        <v>109454</v>
      </c>
      <c r="BX71" s="69">
        <f t="shared" si="4"/>
        <v>0</v>
      </c>
    </row>
    <row r="72" spans="1:76" s="13" customFormat="1" ht="15">
      <c r="A72" s="14"/>
      <c r="B72" s="15"/>
      <c r="C72" s="15"/>
      <c r="D72" s="101">
        <v>17554000000</v>
      </c>
      <c r="E72" s="26" t="s">
        <v>92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39"/>
      <c r="R72" s="41"/>
      <c r="S72" s="41">
        <v>98196</v>
      </c>
      <c r="T72" s="41"/>
      <c r="U72" s="41"/>
      <c r="V72" s="41"/>
      <c r="W72" s="41"/>
      <c r="X72" s="39"/>
      <c r="Y72" s="39"/>
      <c r="Z72" s="42"/>
      <c r="AA72" s="42"/>
      <c r="AB72" s="42"/>
      <c r="AC72" s="39"/>
      <c r="AD72" s="39"/>
      <c r="AE72" s="39"/>
      <c r="AF72" s="39"/>
      <c r="AG72" s="39"/>
      <c r="AH72" s="39"/>
      <c r="AI72" s="42">
        <v>585000</v>
      </c>
      <c r="AJ72" s="39"/>
      <c r="AK72" s="39"/>
      <c r="AL72" s="39"/>
      <c r="AM72" s="39"/>
      <c r="AN72" s="39"/>
      <c r="AO72" s="39"/>
      <c r="AP72" s="39"/>
      <c r="AQ72" s="34">
        <f t="shared" si="0"/>
        <v>683196</v>
      </c>
      <c r="AR72" s="34">
        <f t="shared" si="6"/>
        <v>98196</v>
      </c>
      <c r="AS72" s="34">
        <f t="shared" si="7"/>
        <v>585000</v>
      </c>
      <c r="AT72" s="34"/>
      <c r="AU72" s="34"/>
      <c r="AV72" s="34"/>
      <c r="AW72" s="115">
        <v>14111</v>
      </c>
      <c r="AX72" s="34">
        <v>191700</v>
      </c>
      <c r="AY72" s="53"/>
      <c r="AZ72" s="53"/>
      <c r="BA72" s="53"/>
      <c r="BB72" s="53">
        <v>854918</v>
      </c>
      <c r="BC72" s="53"/>
      <c r="BD72" s="72"/>
      <c r="BE72" s="66"/>
      <c r="BF72" s="66"/>
      <c r="BG72" s="66"/>
      <c r="BH72" s="66"/>
      <c r="BI72" s="66"/>
      <c r="BJ72" s="34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73"/>
      <c r="BV72" s="66">
        <f t="shared" si="5"/>
        <v>1060729</v>
      </c>
      <c r="BW72" s="48">
        <f t="shared" si="8"/>
        <v>1060729</v>
      </c>
      <c r="BX72" s="69">
        <f t="shared" si="4"/>
        <v>0</v>
      </c>
    </row>
    <row r="73" spans="1:76" ht="17.25" customHeight="1">
      <c r="A73" s="8"/>
      <c r="B73" s="12"/>
      <c r="C73" s="12"/>
      <c r="D73" s="101">
        <v>17555000000</v>
      </c>
      <c r="E73" s="26" t="s">
        <v>93</v>
      </c>
      <c r="F73" s="41"/>
      <c r="G73" s="41"/>
      <c r="H73" s="41"/>
      <c r="I73" s="41"/>
      <c r="J73" s="41"/>
      <c r="K73" s="41"/>
      <c r="L73" s="41"/>
      <c r="M73" s="41"/>
      <c r="N73" s="41">
        <v>1000000</v>
      </c>
      <c r="O73" s="41"/>
      <c r="P73" s="41"/>
      <c r="Q73" s="39"/>
      <c r="R73" s="41"/>
      <c r="S73" s="41"/>
      <c r="T73" s="41"/>
      <c r="U73" s="41"/>
      <c r="V73" s="41"/>
      <c r="W73" s="41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42">
        <v>1000000</v>
      </c>
      <c r="AI73" s="42"/>
      <c r="AJ73" s="42"/>
      <c r="AK73" s="42"/>
      <c r="AL73" s="42"/>
      <c r="AM73" s="42"/>
      <c r="AN73" s="42"/>
      <c r="AO73" s="42"/>
      <c r="AP73" s="42"/>
      <c r="AQ73" s="34">
        <f t="shared" si="0"/>
        <v>2000000</v>
      </c>
      <c r="AR73" s="34">
        <f t="shared" si="6"/>
        <v>1000000</v>
      </c>
      <c r="AS73" s="34">
        <f t="shared" si="7"/>
        <v>1000000</v>
      </c>
      <c r="AT73" s="34">
        <v>-44645</v>
      </c>
      <c r="AU73" s="34"/>
      <c r="AV73" s="34"/>
      <c r="AW73" s="115">
        <v>4908</v>
      </c>
      <c r="AX73" s="34">
        <v>473700</v>
      </c>
      <c r="AY73" s="53"/>
      <c r="AZ73" s="53"/>
      <c r="BA73" s="53">
        <v>447073</v>
      </c>
      <c r="BB73" s="53"/>
      <c r="BC73" s="53"/>
      <c r="BD73" s="72"/>
      <c r="BE73" s="66"/>
      <c r="BF73" s="66"/>
      <c r="BG73" s="66"/>
      <c r="BH73" s="66"/>
      <c r="BI73" s="66"/>
      <c r="BJ73" s="34">
        <v>202821.5</v>
      </c>
      <c r="BK73" s="53"/>
      <c r="BL73" s="53"/>
      <c r="BM73" s="53"/>
      <c r="BN73" s="53">
        <v>480000</v>
      </c>
      <c r="BO73" s="53"/>
      <c r="BP73" s="53"/>
      <c r="BQ73" s="53"/>
      <c r="BR73" s="53"/>
      <c r="BS73" s="53"/>
      <c r="BT73" s="53"/>
      <c r="BU73" s="73"/>
      <c r="BV73" s="66">
        <f t="shared" si="5"/>
        <v>1563857.5</v>
      </c>
      <c r="BW73" s="48">
        <f t="shared" si="8"/>
        <v>881036</v>
      </c>
      <c r="BX73" s="69">
        <f t="shared" si="4"/>
        <v>682821.5</v>
      </c>
    </row>
    <row r="74" spans="1:76" ht="15.75" customHeight="1">
      <c r="A74" s="8"/>
      <c r="B74" s="12"/>
      <c r="C74" s="12"/>
      <c r="D74" s="101">
        <v>17556000000</v>
      </c>
      <c r="E74" s="26" t="s">
        <v>94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9"/>
      <c r="R74" s="41"/>
      <c r="S74" s="41"/>
      <c r="T74" s="41"/>
      <c r="U74" s="41"/>
      <c r="V74" s="41"/>
      <c r="W74" s="41"/>
      <c r="X74" s="39"/>
      <c r="Y74" s="39"/>
      <c r="Z74" s="39"/>
      <c r="AA74" s="39"/>
      <c r="AB74" s="39"/>
      <c r="AC74" s="42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4">
        <f t="shared" si="0"/>
        <v>0</v>
      </c>
      <c r="AR74" s="34">
        <f t="shared" si="6"/>
        <v>0</v>
      </c>
      <c r="AS74" s="34">
        <f t="shared" si="7"/>
        <v>0</v>
      </c>
      <c r="AT74" s="34">
        <v>-89290</v>
      </c>
      <c r="AU74" s="34"/>
      <c r="AV74" s="34"/>
      <c r="AW74" s="115">
        <v>13497</v>
      </c>
      <c r="AX74" s="34">
        <v>368400</v>
      </c>
      <c r="AY74" s="53"/>
      <c r="AZ74" s="53"/>
      <c r="BA74" s="53"/>
      <c r="BB74" s="53">
        <v>2522014</v>
      </c>
      <c r="BC74" s="53"/>
      <c r="BD74" s="72"/>
      <c r="BE74" s="66"/>
      <c r="BF74" s="66"/>
      <c r="BG74" s="66"/>
      <c r="BH74" s="66"/>
      <c r="BI74" s="66"/>
      <c r="BJ74" s="34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73"/>
      <c r="BV74" s="66">
        <f t="shared" si="5"/>
        <v>2814621</v>
      </c>
      <c r="BW74" s="48">
        <f t="shared" si="8"/>
        <v>2814621</v>
      </c>
      <c r="BX74" s="69">
        <f t="shared" si="4"/>
        <v>0</v>
      </c>
    </row>
    <row r="75" spans="1:76" ht="15.75" customHeight="1">
      <c r="A75" s="8"/>
      <c r="B75" s="12"/>
      <c r="C75" s="12"/>
      <c r="D75" s="101">
        <v>17557000000</v>
      </c>
      <c r="E75" s="26" t="s">
        <v>95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39"/>
      <c r="R75" s="41"/>
      <c r="S75" s="41"/>
      <c r="T75" s="41"/>
      <c r="U75" s="41"/>
      <c r="V75" s="41"/>
      <c r="W75" s="41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4">
        <f t="shared" si="0"/>
        <v>0</v>
      </c>
      <c r="AR75" s="34">
        <f t="shared" si="6"/>
        <v>0</v>
      </c>
      <c r="AS75" s="34">
        <f t="shared" si="7"/>
        <v>0</v>
      </c>
      <c r="AT75" s="34"/>
      <c r="AU75" s="34"/>
      <c r="AV75" s="34"/>
      <c r="AW75" s="115">
        <v>13497</v>
      </c>
      <c r="AX75" s="34">
        <v>212400</v>
      </c>
      <c r="AY75" s="53"/>
      <c r="AZ75" s="53"/>
      <c r="BA75" s="53"/>
      <c r="BB75" s="53"/>
      <c r="BC75" s="53"/>
      <c r="BD75" s="72"/>
      <c r="BE75" s="66">
        <v>1040410</v>
      </c>
      <c r="BF75" s="66"/>
      <c r="BG75" s="66"/>
      <c r="BH75" s="66"/>
      <c r="BI75" s="66"/>
      <c r="BJ75" s="34"/>
      <c r="BK75" s="53">
        <v>1000000</v>
      </c>
      <c r="BL75" s="53"/>
      <c r="BM75" s="53"/>
      <c r="BN75" s="53"/>
      <c r="BO75" s="53"/>
      <c r="BP75" s="53"/>
      <c r="BQ75" s="53"/>
      <c r="BR75" s="53"/>
      <c r="BS75" s="53"/>
      <c r="BT75" s="53"/>
      <c r="BU75" s="73"/>
      <c r="BV75" s="66">
        <f t="shared" si="5"/>
        <v>2266307</v>
      </c>
      <c r="BW75" s="48">
        <f t="shared" si="8"/>
        <v>225897</v>
      </c>
      <c r="BX75" s="69">
        <f t="shared" si="4"/>
        <v>2040410</v>
      </c>
    </row>
    <row r="76" spans="1:76" ht="15.75" customHeight="1">
      <c r="A76" s="8"/>
      <c r="B76" s="12"/>
      <c r="C76" s="12"/>
      <c r="D76" s="101">
        <v>17558000000</v>
      </c>
      <c r="E76" s="26" t="s">
        <v>96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39"/>
      <c r="R76" s="41"/>
      <c r="S76" s="41"/>
      <c r="T76" s="41"/>
      <c r="U76" s="41"/>
      <c r="V76" s="41"/>
      <c r="W76" s="41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4">
        <f t="shared" si="0"/>
        <v>0</v>
      </c>
      <c r="AR76" s="34">
        <f t="shared" si="6"/>
        <v>0</v>
      </c>
      <c r="AS76" s="34">
        <f t="shared" si="7"/>
        <v>0</v>
      </c>
      <c r="AT76" s="34"/>
      <c r="AU76" s="34"/>
      <c r="AV76" s="34"/>
      <c r="AW76" s="115">
        <v>4294</v>
      </c>
      <c r="AX76" s="34">
        <v>159800</v>
      </c>
      <c r="AY76" s="53"/>
      <c r="AZ76" s="53"/>
      <c r="BA76" s="53"/>
      <c r="BB76" s="53"/>
      <c r="BC76" s="53">
        <v>79184</v>
      </c>
      <c r="BD76" s="72"/>
      <c r="BE76" s="66"/>
      <c r="BF76" s="66"/>
      <c r="BG76" s="66"/>
      <c r="BH76" s="66">
        <v>1000000</v>
      </c>
      <c r="BI76" s="66"/>
      <c r="BJ76" s="34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73"/>
      <c r="BV76" s="66">
        <f t="shared" si="5"/>
        <v>1243278</v>
      </c>
      <c r="BW76" s="48">
        <f t="shared" si="8"/>
        <v>243278</v>
      </c>
      <c r="BX76" s="69">
        <f t="shared" si="4"/>
        <v>1000000</v>
      </c>
    </row>
    <row r="77" spans="1:76" ht="15.75" customHeight="1">
      <c r="A77" s="8"/>
      <c r="B77" s="12"/>
      <c r="C77" s="12"/>
      <c r="D77" s="101">
        <v>17559000000</v>
      </c>
      <c r="E77" s="26" t="s">
        <v>97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39"/>
      <c r="R77" s="41"/>
      <c r="S77" s="41"/>
      <c r="T77" s="41"/>
      <c r="U77" s="41"/>
      <c r="V77" s="41"/>
      <c r="W77" s="41"/>
      <c r="X77" s="39"/>
      <c r="Y77" s="39"/>
      <c r="Z77" s="42"/>
      <c r="AA77" s="42"/>
      <c r="AB77" s="42"/>
      <c r="AC77" s="42"/>
      <c r="AD77" s="42"/>
      <c r="AE77" s="42"/>
      <c r="AF77" s="39"/>
      <c r="AG77" s="39"/>
      <c r="AH77" s="42"/>
      <c r="AI77" s="39"/>
      <c r="AJ77" s="39"/>
      <c r="AK77" s="39"/>
      <c r="AL77" s="39"/>
      <c r="AM77" s="39"/>
      <c r="AN77" s="39"/>
      <c r="AO77" s="39"/>
      <c r="AP77" s="39"/>
      <c r="AQ77" s="34">
        <f t="shared" si="0"/>
        <v>0</v>
      </c>
      <c r="AR77" s="34">
        <f t="shared" si="6"/>
        <v>0</v>
      </c>
      <c r="AS77" s="34">
        <f t="shared" si="7"/>
        <v>0</v>
      </c>
      <c r="AT77" s="34">
        <v>156258</v>
      </c>
      <c r="AU77" s="34"/>
      <c r="AV77" s="34"/>
      <c r="AW77" s="115">
        <v>8590</v>
      </c>
      <c r="AX77" s="34">
        <v>473700</v>
      </c>
      <c r="AY77" s="53"/>
      <c r="AZ77" s="53"/>
      <c r="BA77" s="53"/>
      <c r="BB77" s="53">
        <v>565349</v>
      </c>
      <c r="BC77" s="53">
        <v>139600</v>
      </c>
      <c r="BD77" s="72"/>
      <c r="BE77" s="66"/>
      <c r="BF77" s="66"/>
      <c r="BG77" s="66"/>
      <c r="BH77" s="66"/>
      <c r="BI77" s="66"/>
      <c r="BJ77" s="34"/>
      <c r="BK77" s="53"/>
      <c r="BL77" s="53"/>
      <c r="BM77" s="53"/>
      <c r="BN77" s="53"/>
      <c r="BO77" s="53"/>
      <c r="BP77" s="53"/>
      <c r="BQ77" s="53"/>
      <c r="BR77" s="53"/>
      <c r="BS77" s="53">
        <v>250000</v>
      </c>
      <c r="BT77" s="53"/>
      <c r="BU77" s="73"/>
      <c r="BV77" s="66">
        <f t="shared" si="5"/>
        <v>1593497</v>
      </c>
      <c r="BW77" s="48">
        <f t="shared" si="8"/>
        <v>1343497</v>
      </c>
      <c r="BX77" s="69">
        <f t="shared" si="4"/>
        <v>250000</v>
      </c>
    </row>
    <row r="78" spans="1:76" ht="15.75" customHeight="1">
      <c r="A78" s="8"/>
      <c r="B78" s="12"/>
      <c r="C78" s="12"/>
      <c r="D78" s="101">
        <v>17560000000</v>
      </c>
      <c r="E78" s="26" t="s">
        <v>98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39"/>
      <c r="R78" s="41"/>
      <c r="S78" s="41">
        <v>108216</v>
      </c>
      <c r="T78" s="41"/>
      <c r="U78" s="41"/>
      <c r="V78" s="41"/>
      <c r="W78" s="41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4">
        <f t="shared" si="0"/>
        <v>108216</v>
      </c>
      <c r="AR78" s="34">
        <f t="shared" si="6"/>
        <v>108216</v>
      </c>
      <c r="AS78" s="34">
        <f t="shared" si="7"/>
        <v>0</v>
      </c>
      <c r="AT78" s="34"/>
      <c r="AU78" s="34"/>
      <c r="AV78" s="34"/>
      <c r="AW78" s="115">
        <v>4294</v>
      </c>
      <c r="AX78" s="34">
        <v>133500</v>
      </c>
      <c r="AY78" s="53"/>
      <c r="AZ78" s="53"/>
      <c r="BA78" s="53"/>
      <c r="BB78" s="53">
        <v>555697</v>
      </c>
      <c r="BC78" s="53"/>
      <c r="BD78" s="72"/>
      <c r="BE78" s="66"/>
      <c r="BF78" s="66"/>
      <c r="BG78" s="66"/>
      <c r="BH78" s="66"/>
      <c r="BI78" s="66"/>
      <c r="BJ78" s="34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73"/>
      <c r="BV78" s="66">
        <f t="shared" si="5"/>
        <v>693491</v>
      </c>
      <c r="BW78" s="48">
        <f t="shared" si="8"/>
        <v>693491</v>
      </c>
      <c r="BX78" s="69">
        <f t="shared" si="4"/>
        <v>0</v>
      </c>
    </row>
    <row r="79" spans="1:76" ht="15">
      <c r="A79" s="8"/>
      <c r="B79" s="12"/>
      <c r="C79" s="12"/>
      <c r="D79" s="101">
        <v>17561000000</v>
      </c>
      <c r="E79" s="26" t="s">
        <v>99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39"/>
      <c r="R79" s="41"/>
      <c r="S79" s="41">
        <v>230460</v>
      </c>
      <c r="T79" s="41"/>
      <c r="U79" s="41"/>
      <c r="V79" s="41"/>
      <c r="W79" s="41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2">
        <v>585000</v>
      </c>
      <c r="AJ79" s="39"/>
      <c r="AK79" s="39"/>
      <c r="AL79" s="39"/>
      <c r="AM79" s="39"/>
      <c r="AN79" s="39"/>
      <c r="AO79" s="39"/>
      <c r="AP79" s="39"/>
      <c r="AQ79" s="34">
        <f t="shared" si="0"/>
        <v>815460</v>
      </c>
      <c r="AR79" s="34">
        <f t="shared" si="6"/>
        <v>230460</v>
      </c>
      <c r="AS79" s="34">
        <f t="shared" si="7"/>
        <v>585000</v>
      </c>
      <c r="AT79" s="34"/>
      <c r="AU79" s="34"/>
      <c r="AV79" s="34"/>
      <c r="AW79" s="115">
        <v>15338</v>
      </c>
      <c r="AX79" s="34">
        <v>280100</v>
      </c>
      <c r="AY79" s="53"/>
      <c r="AZ79" s="53"/>
      <c r="BA79" s="53"/>
      <c r="BB79" s="53">
        <v>854918</v>
      </c>
      <c r="BC79" s="53"/>
      <c r="BD79" s="72"/>
      <c r="BE79" s="66"/>
      <c r="BF79" s="66"/>
      <c r="BG79" s="66"/>
      <c r="BH79" s="66"/>
      <c r="BI79" s="66"/>
      <c r="BJ79" s="34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73"/>
      <c r="BV79" s="66">
        <f t="shared" si="5"/>
        <v>1150356</v>
      </c>
      <c r="BW79" s="48">
        <f t="shared" si="8"/>
        <v>1150356</v>
      </c>
      <c r="BX79" s="69">
        <f t="shared" si="4"/>
        <v>0</v>
      </c>
    </row>
    <row r="80" spans="1:76" ht="15">
      <c r="A80" s="8"/>
      <c r="B80" s="12"/>
      <c r="C80" s="12"/>
      <c r="D80" s="101">
        <v>17562000000</v>
      </c>
      <c r="E80" s="26" t="s">
        <v>100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>
        <v>8000000</v>
      </c>
      <c r="Q80" s="39"/>
      <c r="R80" s="41"/>
      <c r="S80" s="41"/>
      <c r="T80" s="41"/>
      <c r="U80" s="41"/>
      <c r="V80" s="41"/>
      <c r="W80" s="41"/>
      <c r="X80" s="39"/>
      <c r="Y80" s="39"/>
      <c r="Z80" s="42"/>
      <c r="AA80" s="42"/>
      <c r="AB80" s="42"/>
      <c r="AC80" s="39"/>
      <c r="AD80" s="39"/>
      <c r="AE80" s="103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4">
        <f t="shared" si="0"/>
        <v>8000000</v>
      </c>
      <c r="AR80" s="34">
        <f t="shared" si="6"/>
        <v>8000000</v>
      </c>
      <c r="AS80" s="34">
        <f t="shared" si="7"/>
        <v>0</v>
      </c>
      <c r="AT80" s="34"/>
      <c r="AU80" s="34"/>
      <c r="AV80" s="34"/>
      <c r="AW80" s="115">
        <v>11657</v>
      </c>
      <c r="AX80" s="34">
        <v>501900</v>
      </c>
      <c r="AY80" s="53">
        <v>167917</v>
      </c>
      <c r="AZ80" s="53"/>
      <c r="BA80" s="53"/>
      <c r="BB80" s="53"/>
      <c r="BC80" s="53"/>
      <c r="BD80" s="72"/>
      <c r="BE80" s="66"/>
      <c r="BF80" s="66">
        <v>1497000</v>
      </c>
      <c r="BG80" s="66"/>
      <c r="BH80" s="66"/>
      <c r="BI80" s="66"/>
      <c r="BJ80" s="34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73"/>
      <c r="BV80" s="66">
        <f t="shared" si="5"/>
        <v>2178474</v>
      </c>
      <c r="BW80" s="48">
        <f t="shared" si="8"/>
        <v>681474</v>
      </c>
      <c r="BX80" s="69">
        <f t="shared" si="4"/>
        <v>1497000</v>
      </c>
    </row>
    <row r="81" spans="1:76" ht="15">
      <c r="A81" s="8"/>
      <c r="B81" s="12"/>
      <c r="C81" s="12"/>
      <c r="D81" s="101">
        <v>17563000000</v>
      </c>
      <c r="E81" s="26" t="s">
        <v>101</v>
      </c>
      <c r="F81" s="41"/>
      <c r="G81" s="41"/>
      <c r="H81" s="41"/>
      <c r="I81" s="41"/>
      <c r="J81" s="41"/>
      <c r="K81" s="41"/>
      <c r="L81" s="41"/>
      <c r="M81" s="41"/>
      <c r="N81" s="41"/>
      <c r="O81" s="41">
        <v>3000000</v>
      </c>
      <c r="P81" s="41"/>
      <c r="Q81" s="39"/>
      <c r="R81" s="41"/>
      <c r="S81" s="41">
        <v>16032</v>
      </c>
      <c r="T81" s="41"/>
      <c r="U81" s="41"/>
      <c r="V81" s="41"/>
      <c r="W81" s="41"/>
      <c r="X81" s="39"/>
      <c r="Y81" s="42">
        <v>1939500</v>
      </c>
      <c r="Z81" s="39"/>
      <c r="AA81" s="39"/>
      <c r="AB81" s="42">
        <v>359502</v>
      </c>
      <c r="AC81" s="39"/>
      <c r="AD81" s="39"/>
      <c r="AE81" s="39"/>
      <c r="AF81" s="42"/>
      <c r="AG81" s="39"/>
      <c r="AH81" s="39"/>
      <c r="AI81" s="42"/>
      <c r="AJ81" s="39"/>
      <c r="AK81" s="39"/>
      <c r="AL81" s="39"/>
      <c r="AM81" s="39"/>
      <c r="AN81" s="39"/>
      <c r="AO81" s="39"/>
      <c r="AP81" s="39"/>
      <c r="AQ81" s="34">
        <f t="shared" si="0"/>
        <v>5315034</v>
      </c>
      <c r="AR81" s="34">
        <f t="shared" si="6"/>
        <v>3016032</v>
      </c>
      <c r="AS81" s="34">
        <f t="shared" si="7"/>
        <v>2299002</v>
      </c>
      <c r="AT81" s="34"/>
      <c r="AU81" s="34"/>
      <c r="AV81" s="34"/>
      <c r="AW81" s="115">
        <v>7976</v>
      </c>
      <c r="AX81" s="34">
        <v>152200</v>
      </c>
      <c r="AY81" s="53"/>
      <c r="AZ81" s="53"/>
      <c r="BA81" s="53"/>
      <c r="BB81" s="53">
        <v>427459</v>
      </c>
      <c r="BC81" s="53"/>
      <c r="BD81" s="72"/>
      <c r="BE81" s="66"/>
      <c r="BF81" s="66"/>
      <c r="BG81" s="66"/>
      <c r="BH81" s="66"/>
      <c r="BI81" s="66"/>
      <c r="BJ81" s="34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73"/>
      <c r="BV81" s="66">
        <f t="shared" si="5"/>
        <v>587635</v>
      </c>
      <c r="BW81" s="48">
        <f t="shared" si="8"/>
        <v>587635</v>
      </c>
      <c r="BX81" s="69">
        <f t="shared" si="4"/>
        <v>0</v>
      </c>
    </row>
    <row r="82" spans="1:76" ht="15">
      <c r="A82" s="8"/>
      <c r="B82" s="12"/>
      <c r="C82" s="12"/>
      <c r="D82" s="101">
        <v>17564000000</v>
      </c>
      <c r="E82" s="26" t="s">
        <v>102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39"/>
      <c r="R82" s="41"/>
      <c r="S82" s="41"/>
      <c r="T82" s="41"/>
      <c r="U82" s="41"/>
      <c r="V82" s="41"/>
      <c r="W82" s="41"/>
      <c r="X82" s="39"/>
      <c r="Y82" s="39"/>
      <c r="Z82" s="39"/>
      <c r="AA82" s="39"/>
      <c r="AB82" s="39"/>
      <c r="AC82" s="39"/>
      <c r="AD82" s="42">
        <v>-32500000</v>
      </c>
      <c r="AE82" s="42">
        <v>32500000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42">
        <v>1000000</v>
      </c>
      <c r="AP82" s="42"/>
      <c r="AQ82" s="34">
        <f t="shared" si="0"/>
        <v>1000000</v>
      </c>
      <c r="AR82" s="34">
        <f t="shared" si="6"/>
        <v>0</v>
      </c>
      <c r="AS82" s="34">
        <f t="shared" si="7"/>
        <v>1000000</v>
      </c>
      <c r="AT82" s="34">
        <v>-104172</v>
      </c>
      <c r="AU82" s="34"/>
      <c r="AV82" s="34"/>
      <c r="AW82" s="115">
        <v>20250</v>
      </c>
      <c r="AX82" s="34">
        <v>3603200</v>
      </c>
      <c r="AY82" s="53">
        <f>1059950+210990</f>
        <v>1270940</v>
      </c>
      <c r="AZ82" s="53"/>
      <c r="BA82" s="53">
        <v>1020637</v>
      </c>
      <c r="BB82" s="53">
        <v>13824858</v>
      </c>
      <c r="BC82" s="53"/>
      <c r="BD82" s="72"/>
      <c r="BE82" s="66"/>
      <c r="BF82" s="66"/>
      <c r="BG82" s="66"/>
      <c r="BH82" s="66"/>
      <c r="BI82" s="66"/>
      <c r="BJ82" s="34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73"/>
      <c r="BV82" s="66">
        <f t="shared" si="5"/>
        <v>19635713</v>
      </c>
      <c r="BW82" s="48">
        <f t="shared" si="8"/>
        <v>19635713</v>
      </c>
      <c r="BX82" s="69">
        <f t="shared" si="4"/>
        <v>0</v>
      </c>
    </row>
    <row r="83" spans="1:76" ht="15">
      <c r="A83" s="8"/>
      <c r="B83" s="12"/>
      <c r="C83" s="12"/>
      <c r="D83" s="101">
        <v>17565000000</v>
      </c>
      <c r="E83" s="26" t="s">
        <v>103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39">
        <v>6500</v>
      </c>
      <c r="R83" s="41"/>
      <c r="S83" s="41">
        <v>208416</v>
      </c>
      <c r="T83" s="41"/>
      <c r="U83" s="41"/>
      <c r="V83" s="41"/>
      <c r="W83" s="41"/>
      <c r="X83" s="42">
        <v>300000</v>
      </c>
      <c r="Y83" s="42"/>
      <c r="Z83" s="39"/>
      <c r="AA83" s="39"/>
      <c r="AB83" s="39"/>
      <c r="AC83" s="39"/>
      <c r="AD83" s="39"/>
      <c r="AE83" s="39"/>
      <c r="AF83" s="39"/>
      <c r="AG83" s="39"/>
      <c r="AH83" s="39"/>
      <c r="AI83" s="42">
        <v>600000</v>
      </c>
      <c r="AJ83" s="39"/>
      <c r="AK83" s="39"/>
      <c r="AL83" s="39"/>
      <c r="AM83" s="39"/>
      <c r="AN83" s="42">
        <v>3000000</v>
      </c>
      <c r="AO83" s="42"/>
      <c r="AP83" s="39"/>
      <c r="AQ83" s="34">
        <f t="shared" si="0"/>
        <v>4114916</v>
      </c>
      <c r="AR83" s="34">
        <f t="shared" si="6"/>
        <v>514916</v>
      </c>
      <c r="AS83" s="34">
        <f t="shared" si="7"/>
        <v>3600000</v>
      </c>
      <c r="AT83" s="34"/>
      <c r="AU83" s="34"/>
      <c r="AV83" s="34"/>
      <c r="AW83" s="115">
        <v>14111</v>
      </c>
      <c r="AX83" s="34">
        <v>304500</v>
      </c>
      <c r="AY83" s="53"/>
      <c r="AZ83" s="53"/>
      <c r="BA83" s="53"/>
      <c r="BB83" s="53">
        <v>2308280</v>
      </c>
      <c r="BC83" s="53"/>
      <c r="BD83" s="72"/>
      <c r="BE83" s="66"/>
      <c r="BF83" s="66"/>
      <c r="BG83" s="66"/>
      <c r="BH83" s="66"/>
      <c r="BI83" s="66"/>
      <c r="BJ83" s="34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73"/>
      <c r="BV83" s="66">
        <f t="shared" si="5"/>
        <v>2626891</v>
      </c>
      <c r="BW83" s="48">
        <f t="shared" si="8"/>
        <v>2626891</v>
      </c>
      <c r="BX83" s="69">
        <f t="shared" si="4"/>
        <v>0</v>
      </c>
    </row>
    <row r="84" spans="1:76" ht="15">
      <c r="A84" s="8"/>
      <c r="B84" s="12"/>
      <c r="C84" s="12"/>
      <c r="D84" s="101">
        <v>17566000000</v>
      </c>
      <c r="E84" s="26" t="s">
        <v>104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39"/>
      <c r="R84" s="41"/>
      <c r="S84" s="41"/>
      <c r="T84" s="41">
        <v>150000</v>
      </c>
      <c r="U84" s="41"/>
      <c r="V84" s="41"/>
      <c r="W84" s="41"/>
      <c r="X84" s="39"/>
      <c r="Y84" s="39"/>
      <c r="Z84" s="39"/>
      <c r="AA84" s="39"/>
      <c r="AB84" s="39"/>
      <c r="AC84" s="39"/>
      <c r="AD84" s="42"/>
      <c r="AE84" s="42"/>
      <c r="AF84" s="39"/>
      <c r="AG84" s="39"/>
      <c r="AH84" s="39"/>
      <c r="AI84" s="42"/>
      <c r="AJ84" s="39"/>
      <c r="AK84" s="42"/>
      <c r="AL84" s="42"/>
      <c r="AM84" s="42"/>
      <c r="AN84" s="42"/>
      <c r="AO84" s="42"/>
      <c r="AP84" s="42"/>
      <c r="AQ84" s="34">
        <f t="shared" si="0"/>
        <v>150000</v>
      </c>
      <c r="AR84" s="34">
        <f t="shared" si="6"/>
        <v>150000</v>
      </c>
      <c r="AS84" s="34">
        <f t="shared" si="7"/>
        <v>0</v>
      </c>
      <c r="AT84" s="34">
        <v>-461332</v>
      </c>
      <c r="AU84" s="34"/>
      <c r="AV84" s="34"/>
      <c r="AW84" s="115">
        <v>20246</v>
      </c>
      <c r="AX84" s="34">
        <v>522500</v>
      </c>
      <c r="AY84" s="53"/>
      <c r="AZ84" s="53"/>
      <c r="BA84" s="53"/>
      <c r="BB84" s="53">
        <v>2436517</v>
      </c>
      <c r="BC84" s="53"/>
      <c r="BD84" s="72"/>
      <c r="BE84" s="66"/>
      <c r="BF84" s="66"/>
      <c r="BG84" s="66"/>
      <c r="BH84" s="66"/>
      <c r="BI84" s="66"/>
      <c r="BJ84" s="34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73"/>
      <c r="BV84" s="66">
        <f t="shared" si="5"/>
        <v>2517931</v>
      </c>
      <c r="BW84" s="48">
        <f t="shared" si="8"/>
        <v>2517931</v>
      </c>
      <c r="BX84" s="69">
        <f t="shared" si="4"/>
        <v>0</v>
      </c>
    </row>
    <row r="85" spans="1:76" ht="15.75" customHeight="1">
      <c r="A85" s="8"/>
      <c r="B85" s="12"/>
      <c r="C85" s="12"/>
      <c r="D85" s="101">
        <v>17567000000</v>
      </c>
      <c r="E85" s="26" t="s">
        <v>105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39"/>
      <c r="R85" s="41"/>
      <c r="S85" s="41"/>
      <c r="T85" s="41"/>
      <c r="U85" s="41"/>
      <c r="V85" s="41"/>
      <c r="W85" s="41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4">
        <f t="shared" si="0"/>
        <v>0</v>
      </c>
      <c r="AR85" s="34">
        <f t="shared" si="6"/>
        <v>0</v>
      </c>
      <c r="AS85" s="34">
        <f t="shared" si="7"/>
        <v>0</v>
      </c>
      <c r="AT85" s="34"/>
      <c r="AU85" s="34"/>
      <c r="AV85" s="34"/>
      <c r="AW85" s="115">
        <v>1227</v>
      </c>
      <c r="AX85" s="34">
        <v>26300</v>
      </c>
      <c r="AY85" s="53"/>
      <c r="AZ85" s="53"/>
      <c r="BA85" s="53"/>
      <c r="BB85" s="53"/>
      <c r="BC85" s="53"/>
      <c r="BD85" s="72"/>
      <c r="BE85" s="66"/>
      <c r="BF85" s="66"/>
      <c r="BG85" s="66"/>
      <c r="BH85" s="66"/>
      <c r="BI85" s="66"/>
      <c r="BJ85" s="34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73"/>
      <c r="BV85" s="66">
        <f t="shared" si="5"/>
        <v>27527</v>
      </c>
      <c r="BW85" s="48">
        <f t="shared" si="8"/>
        <v>27527</v>
      </c>
      <c r="BX85" s="69">
        <f t="shared" si="4"/>
        <v>0</v>
      </c>
    </row>
    <row r="86" spans="1:76" ht="15" customHeight="1">
      <c r="A86" s="8"/>
      <c r="B86" s="12"/>
      <c r="C86" s="12"/>
      <c r="D86" s="104"/>
      <c r="E86" s="23" t="s">
        <v>116</v>
      </c>
      <c r="F86" s="35">
        <f aca="true" t="shared" si="9" ref="F86:AP86">SUM(F22:F85)</f>
        <v>0</v>
      </c>
      <c r="G86" s="35">
        <f>SUM(G22:G85)</f>
        <v>0</v>
      </c>
      <c r="H86" s="35">
        <f t="shared" si="9"/>
        <v>0</v>
      </c>
      <c r="I86" s="35">
        <f>SUM(I22:I85)</f>
        <v>0</v>
      </c>
      <c r="J86" s="35">
        <f>SUM(J22:J85)</f>
        <v>0</v>
      </c>
      <c r="K86" s="35">
        <f t="shared" si="9"/>
        <v>0</v>
      </c>
      <c r="L86" s="35">
        <f t="shared" si="9"/>
        <v>0</v>
      </c>
      <c r="M86" s="35">
        <f t="shared" si="9"/>
        <v>0</v>
      </c>
      <c r="N86" s="35">
        <f>SUM(N22:N85)</f>
        <v>1000000</v>
      </c>
      <c r="O86" s="35">
        <f t="shared" si="9"/>
        <v>3000000</v>
      </c>
      <c r="P86" s="35">
        <f t="shared" si="9"/>
        <v>8000000</v>
      </c>
      <c r="Q86" s="35">
        <f t="shared" si="9"/>
        <v>65000</v>
      </c>
      <c r="R86" s="35">
        <f t="shared" si="9"/>
        <v>43920</v>
      </c>
      <c r="S86" s="35">
        <f t="shared" si="9"/>
        <v>1695384</v>
      </c>
      <c r="T86" s="35">
        <f>SUM(T22:T85)</f>
        <v>150000</v>
      </c>
      <c r="U86" s="35">
        <f>SUM(U22:U85)</f>
        <v>-150000</v>
      </c>
      <c r="V86" s="35">
        <f>SUM(V22:V85)</f>
        <v>150000</v>
      </c>
      <c r="W86" s="35">
        <f>SUM(W22:W85)</f>
        <v>150000</v>
      </c>
      <c r="X86" s="35">
        <f t="shared" si="9"/>
        <v>300000</v>
      </c>
      <c r="Y86" s="35">
        <f>SUM(Y22:Y85)</f>
        <v>1939500</v>
      </c>
      <c r="Z86" s="35">
        <f t="shared" si="9"/>
        <v>-1000000</v>
      </c>
      <c r="AA86" s="35">
        <f>SUM(AA22:AA85)</f>
        <v>625000</v>
      </c>
      <c r="AB86" s="35">
        <f>SUM(AB22:AB85)</f>
        <v>359502</v>
      </c>
      <c r="AC86" s="35">
        <f t="shared" si="9"/>
        <v>1000000</v>
      </c>
      <c r="AD86" s="35">
        <f t="shared" si="9"/>
        <v>-32500000</v>
      </c>
      <c r="AE86" s="35">
        <f t="shared" si="9"/>
        <v>32500000</v>
      </c>
      <c r="AF86" s="35">
        <f t="shared" si="9"/>
        <v>1000000</v>
      </c>
      <c r="AG86" s="35">
        <f t="shared" si="9"/>
        <v>10000</v>
      </c>
      <c r="AH86" s="35">
        <f t="shared" si="9"/>
        <v>1000000</v>
      </c>
      <c r="AI86" s="35">
        <f t="shared" si="9"/>
        <v>4720500</v>
      </c>
      <c r="AJ86" s="35">
        <f t="shared" si="9"/>
        <v>132000</v>
      </c>
      <c r="AK86" s="35">
        <f t="shared" si="9"/>
        <v>-965687</v>
      </c>
      <c r="AL86" s="35">
        <f>SUM(AL22:AL85)</f>
        <v>4000000</v>
      </c>
      <c r="AM86" s="35">
        <f>SUM(AM22:AM85)</f>
        <v>400000</v>
      </c>
      <c r="AN86" s="35">
        <f>SUM(AN22:AN85)</f>
        <v>3000000</v>
      </c>
      <c r="AO86" s="35">
        <f>SUM(AO22:AO85)</f>
        <v>1000000</v>
      </c>
      <c r="AP86" s="35">
        <f t="shared" si="9"/>
        <v>610000</v>
      </c>
      <c r="AQ86" s="35">
        <f aca="true" t="shared" si="10" ref="AQ86:AV86">SUM(AQ22:AQ85)</f>
        <v>32235119</v>
      </c>
      <c r="AR86" s="35">
        <f t="shared" si="10"/>
        <v>14404304</v>
      </c>
      <c r="AS86" s="35">
        <f t="shared" si="10"/>
        <v>17830815</v>
      </c>
      <c r="AT86" s="35">
        <f t="shared" si="10"/>
        <v>-330523</v>
      </c>
      <c r="AU86" s="35">
        <f t="shared" si="10"/>
        <v>0</v>
      </c>
      <c r="AV86" s="35">
        <f t="shared" si="10"/>
        <v>8727</v>
      </c>
      <c r="AW86" s="54">
        <f aca="true" t="shared" si="11" ref="AW86:BJ86">SUM(AW22:AW85)</f>
        <v>339276</v>
      </c>
      <c r="AX86" s="35">
        <f t="shared" si="11"/>
        <v>11926100</v>
      </c>
      <c r="AY86" s="35">
        <f t="shared" si="11"/>
        <v>2919806</v>
      </c>
      <c r="AZ86" s="35">
        <f t="shared" si="11"/>
        <v>828760</v>
      </c>
      <c r="BA86" s="35">
        <f t="shared" si="11"/>
        <v>1467710</v>
      </c>
      <c r="BB86" s="54">
        <f t="shared" si="11"/>
        <v>39149752</v>
      </c>
      <c r="BC86" s="54">
        <f t="shared" si="11"/>
        <v>1205735.48</v>
      </c>
      <c r="BD86" s="74">
        <f t="shared" si="11"/>
        <v>1484840</v>
      </c>
      <c r="BE86" s="35">
        <f t="shared" si="11"/>
        <v>1040410</v>
      </c>
      <c r="BF86" s="35">
        <f t="shared" si="11"/>
        <v>1497000</v>
      </c>
      <c r="BG86" s="35">
        <f t="shared" si="11"/>
        <v>3000000</v>
      </c>
      <c r="BH86" s="35">
        <f t="shared" si="11"/>
        <v>1000000</v>
      </c>
      <c r="BI86" s="35">
        <f t="shared" si="11"/>
        <v>2624000</v>
      </c>
      <c r="BJ86" s="35">
        <f t="shared" si="11"/>
        <v>202821.5</v>
      </c>
      <c r="BK86" s="35">
        <f aca="true" t="shared" si="12" ref="BK86:BX86">SUM(BK22:BK85)</f>
        <v>1000000</v>
      </c>
      <c r="BL86" s="35">
        <f t="shared" si="12"/>
        <v>350000</v>
      </c>
      <c r="BM86" s="35">
        <f t="shared" si="12"/>
        <v>182053.9</v>
      </c>
      <c r="BN86" s="35">
        <f t="shared" si="12"/>
        <v>480000</v>
      </c>
      <c r="BO86" s="35">
        <f t="shared" si="12"/>
        <v>300000</v>
      </c>
      <c r="BP86" s="35">
        <f t="shared" si="12"/>
        <v>750000</v>
      </c>
      <c r="BQ86" s="35">
        <f t="shared" si="12"/>
        <v>250000</v>
      </c>
      <c r="BR86" s="35">
        <f t="shared" si="12"/>
        <v>500000</v>
      </c>
      <c r="BS86" s="35">
        <f t="shared" si="12"/>
        <v>250000</v>
      </c>
      <c r="BT86" s="35">
        <f t="shared" si="12"/>
        <v>300000</v>
      </c>
      <c r="BU86" s="75">
        <f t="shared" si="12"/>
        <v>699927</v>
      </c>
      <c r="BV86" s="67">
        <f t="shared" si="12"/>
        <v>73426395.88</v>
      </c>
      <c r="BW86" s="35">
        <f t="shared" si="12"/>
        <v>57515343.480000004</v>
      </c>
      <c r="BX86" s="75">
        <f t="shared" si="12"/>
        <v>15911052.4</v>
      </c>
    </row>
    <row r="87" spans="1:76" ht="16.5" customHeight="1">
      <c r="A87" s="8"/>
      <c r="B87" s="12"/>
      <c r="C87" s="12"/>
      <c r="D87" s="104"/>
      <c r="E87" s="23" t="s">
        <v>117</v>
      </c>
      <c r="F87" s="35">
        <f aca="true" t="shared" si="13" ref="F87:O87">F86+F21</f>
        <v>0</v>
      </c>
      <c r="G87" s="35">
        <f>G86+G21</f>
        <v>0</v>
      </c>
      <c r="H87" s="35">
        <f t="shared" si="13"/>
        <v>0</v>
      </c>
      <c r="I87" s="35">
        <f>I86+I21</f>
        <v>0</v>
      </c>
      <c r="J87" s="35">
        <f>J86+J21</f>
        <v>0</v>
      </c>
      <c r="K87" s="35">
        <f t="shared" si="13"/>
        <v>0</v>
      </c>
      <c r="L87" s="35">
        <f t="shared" si="13"/>
        <v>0</v>
      </c>
      <c r="M87" s="35">
        <f t="shared" si="13"/>
        <v>0</v>
      </c>
      <c r="N87" s="35">
        <f>N86+N21</f>
        <v>1000000</v>
      </c>
      <c r="O87" s="35">
        <f t="shared" si="13"/>
        <v>3000000</v>
      </c>
      <c r="P87" s="35">
        <f aca="true" t="shared" si="14" ref="P87:AF87">P86+P21</f>
        <v>8000000</v>
      </c>
      <c r="Q87" s="35">
        <f t="shared" si="14"/>
        <v>65000</v>
      </c>
      <c r="R87" s="35">
        <f t="shared" si="14"/>
        <v>43920</v>
      </c>
      <c r="S87" s="35">
        <f t="shared" si="14"/>
        <v>1695384</v>
      </c>
      <c r="T87" s="35">
        <f>T86+T21</f>
        <v>150000</v>
      </c>
      <c r="U87" s="35">
        <f>U86+U21</f>
        <v>-150000</v>
      </c>
      <c r="V87" s="35">
        <f>V86+V21</f>
        <v>150000</v>
      </c>
      <c r="W87" s="35">
        <f>W86+W21</f>
        <v>150000</v>
      </c>
      <c r="X87" s="35">
        <f t="shared" si="14"/>
        <v>300000</v>
      </c>
      <c r="Y87" s="35">
        <f>Y86+Y21</f>
        <v>1939500</v>
      </c>
      <c r="Z87" s="35">
        <f t="shared" si="14"/>
        <v>-1000000</v>
      </c>
      <c r="AA87" s="35">
        <f>AA86+AA21</f>
        <v>625000</v>
      </c>
      <c r="AB87" s="35">
        <f>AB86+AB21</f>
        <v>359502</v>
      </c>
      <c r="AC87" s="35">
        <f t="shared" si="14"/>
        <v>1000000</v>
      </c>
      <c r="AD87" s="35">
        <f t="shared" si="14"/>
        <v>-32500000</v>
      </c>
      <c r="AE87" s="35">
        <f t="shared" si="14"/>
        <v>32500000</v>
      </c>
      <c r="AF87" s="35">
        <f t="shared" si="14"/>
        <v>1000000</v>
      </c>
      <c r="AG87" s="35">
        <f aca="true" t="shared" si="15" ref="AG87:AR87">AG86+AG21</f>
        <v>10000</v>
      </c>
      <c r="AH87" s="35">
        <f t="shared" si="15"/>
        <v>1000000</v>
      </c>
      <c r="AI87" s="35">
        <f t="shared" si="15"/>
        <v>4720500</v>
      </c>
      <c r="AJ87" s="35">
        <f t="shared" si="15"/>
        <v>132000</v>
      </c>
      <c r="AK87" s="35">
        <f t="shared" si="15"/>
        <v>-965687</v>
      </c>
      <c r="AL87" s="35">
        <f>AL86+AL21</f>
        <v>4000000</v>
      </c>
      <c r="AM87" s="35">
        <f>AM86+AM21</f>
        <v>400000</v>
      </c>
      <c r="AN87" s="35">
        <f>AN86+AN21</f>
        <v>3000000</v>
      </c>
      <c r="AO87" s="35">
        <f>AO86+AO21</f>
        <v>1000000</v>
      </c>
      <c r="AP87" s="35">
        <f t="shared" si="15"/>
        <v>610000</v>
      </c>
      <c r="AQ87" s="35">
        <f t="shared" si="15"/>
        <v>32235119</v>
      </c>
      <c r="AR87" s="35">
        <f t="shared" si="15"/>
        <v>14404304</v>
      </c>
      <c r="AS87" s="35">
        <f>AS86+AS21</f>
        <v>17830815</v>
      </c>
      <c r="AT87" s="54">
        <f aca="true" t="shared" si="16" ref="AT87:BX87">AT86+AT21</f>
        <v>-330523</v>
      </c>
      <c r="AU87" s="54">
        <f>AU86+AU21</f>
        <v>0</v>
      </c>
      <c r="AV87" s="54">
        <f t="shared" si="16"/>
        <v>8727</v>
      </c>
      <c r="AW87" s="54">
        <f t="shared" si="16"/>
        <v>339276</v>
      </c>
      <c r="AX87" s="35">
        <f t="shared" si="16"/>
        <v>11926100</v>
      </c>
      <c r="AY87" s="35">
        <f>AY86+AY21</f>
        <v>2919806</v>
      </c>
      <c r="AZ87" s="35">
        <f>AZ86+AZ21</f>
        <v>828760</v>
      </c>
      <c r="BA87" s="35">
        <f>BA86+BA21</f>
        <v>1467710</v>
      </c>
      <c r="BB87" s="54">
        <f>BB86+BB21</f>
        <v>39149752</v>
      </c>
      <c r="BC87" s="54">
        <f t="shared" si="16"/>
        <v>1205735.48</v>
      </c>
      <c r="BD87" s="74">
        <f t="shared" si="16"/>
        <v>1484840</v>
      </c>
      <c r="BE87" s="35">
        <f t="shared" si="16"/>
        <v>1040410</v>
      </c>
      <c r="BF87" s="35">
        <f t="shared" si="16"/>
        <v>1497000</v>
      </c>
      <c r="BG87" s="35">
        <f t="shared" si="16"/>
        <v>3000000</v>
      </c>
      <c r="BH87" s="35">
        <f t="shared" si="16"/>
        <v>1000000</v>
      </c>
      <c r="BI87" s="35">
        <f t="shared" si="16"/>
        <v>2624000</v>
      </c>
      <c r="BJ87" s="35">
        <f t="shared" si="16"/>
        <v>202821.5</v>
      </c>
      <c r="BK87" s="35">
        <f aca="true" t="shared" si="17" ref="BK87:BT87">BK86+BK21</f>
        <v>1000000</v>
      </c>
      <c r="BL87" s="35">
        <f t="shared" si="17"/>
        <v>350000</v>
      </c>
      <c r="BM87" s="35">
        <f t="shared" si="17"/>
        <v>182053.9</v>
      </c>
      <c r="BN87" s="35">
        <f t="shared" si="17"/>
        <v>480000</v>
      </c>
      <c r="BO87" s="35">
        <f t="shared" si="17"/>
        <v>300000</v>
      </c>
      <c r="BP87" s="35">
        <f t="shared" si="17"/>
        <v>750000</v>
      </c>
      <c r="BQ87" s="35">
        <f t="shared" si="17"/>
        <v>250000</v>
      </c>
      <c r="BR87" s="35">
        <f t="shared" si="17"/>
        <v>500000</v>
      </c>
      <c r="BS87" s="35">
        <f t="shared" si="17"/>
        <v>250000</v>
      </c>
      <c r="BT87" s="35">
        <f t="shared" si="17"/>
        <v>300000</v>
      </c>
      <c r="BU87" s="75">
        <f t="shared" si="16"/>
        <v>699927</v>
      </c>
      <c r="BV87" s="67">
        <f t="shared" si="16"/>
        <v>73426395.88</v>
      </c>
      <c r="BW87" s="35">
        <f t="shared" si="16"/>
        <v>57515343.480000004</v>
      </c>
      <c r="BX87" s="75">
        <f t="shared" si="16"/>
        <v>15911052.4</v>
      </c>
    </row>
    <row r="88" spans="1:76" ht="15" customHeight="1">
      <c r="A88" s="8"/>
      <c r="B88" s="12"/>
      <c r="C88" s="12"/>
      <c r="D88" s="105">
        <v>17100000000</v>
      </c>
      <c r="E88" s="24" t="s">
        <v>5</v>
      </c>
      <c r="F88" s="34">
        <v>828760</v>
      </c>
      <c r="G88" s="34">
        <v>14141300</v>
      </c>
      <c r="H88" s="34">
        <v>20000000</v>
      </c>
      <c r="I88" s="34">
        <v>22000000</v>
      </c>
      <c r="J88" s="34">
        <v>6358016</v>
      </c>
      <c r="K88" s="34">
        <v>2919806</v>
      </c>
      <c r="L88" s="34">
        <v>1467710</v>
      </c>
      <c r="M88" s="34">
        <v>349100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>
        <f>AR88+AS88</f>
        <v>68064692</v>
      </c>
      <c r="AR88" s="34">
        <f>SUM(F88:X88)</f>
        <v>68064692</v>
      </c>
      <c r="AS88" s="34">
        <f>SUM(Y88:AP88)</f>
        <v>0</v>
      </c>
      <c r="AT88" s="34">
        <f>330523</f>
        <v>330523</v>
      </c>
      <c r="AU88" s="34">
        <f>758121+1250140.96</f>
        <v>2008261.96</v>
      </c>
      <c r="AV88" s="34">
        <v>-8727</v>
      </c>
      <c r="AW88" s="53"/>
      <c r="AX88" s="34"/>
      <c r="AY88" s="112"/>
      <c r="AZ88" s="34"/>
      <c r="BA88" s="34"/>
      <c r="BB88" s="53">
        <v>-39149752</v>
      </c>
      <c r="BC88" s="53"/>
      <c r="BD88" s="72"/>
      <c r="BE88" s="66"/>
      <c r="BF88" s="66"/>
      <c r="BG88" s="66"/>
      <c r="BH88" s="66"/>
      <c r="BI88" s="66"/>
      <c r="BJ88" s="34">
        <v>-5000000</v>
      </c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73"/>
      <c r="BV88" s="66">
        <f>BW88+BX88</f>
        <v>-41819694.04</v>
      </c>
      <c r="BW88" s="48">
        <f>SUM(AT88:BC88)</f>
        <v>-36819694.04</v>
      </c>
      <c r="BX88" s="69">
        <f>SUM(BD88:BU88)</f>
        <v>-5000000</v>
      </c>
    </row>
    <row r="89" spans="1:76" ht="18" customHeight="1" thickBot="1">
      <c r="A89" s="8"/>
      <c r="B89" s="12"/>
      <c r="C89" s="12"/>
      <c r="D89" s="106"/>
      <c r="E89" s="107" t="s">
        <v>35</v>
      </c>
      <c r="F89" s="77">
        <f aca="true" t="shared" si="18" ref="F89:BX89">F87+F88</f>
        <v>828760</v>
      </c>
      <c r="G89" s="77">
        <f t="shared" si="18"/>
        <v>14141300</v>
      </c>
      <c r="H89" s="77">
        <f t="shared" si="18"/>
        <v>20000000</v>
      </c>
      <c r="I89" s="77">
        <f t="shared" si="18"/>
        <v>22000000</v>
      </c>
      <c r="J89" s="77">
        <f t="shared" si="18"/>
        <v>6358016</v>
      </c>
      <c r="K89" s="77">
        <f t="shared" si="18"/>
        <v>2919806</v>
      </c>
      <c r="L89" s="77">
        <f t="shared" si="18"/>
        <v>1467710</v>
      </c>
      <c r="M89" s="77">
        <f t="shared" si="18"/>
        <v>349100</v>
      </c>
      <c r="N89" s="77">
        <f>N87+N88</f>
        <v>1000000</v>
      </c>
      <c r="O89" s="77">
        <f t="shared" si="18"/>
        <v>3000000</v>
      </c>
      <c r="P89" s="77">
        <f t="shared" si="18"/>
        <v>8000000</v>
      </c>
      <c r="Q89" s="77">
        <f t="shared" si="18"/>
        <v>65000</v>
      </c>
      <c r="R89" s="77">
        <f t="shared" si="18"/>
        <v>43920</v>
      </c>
      <c r="S89" s="77">
        <f t="shared" si="18"/>
        <v>1695384</v>
      </c>
      <c r="T89" s="77">
        <f t="shared" si="18"/>
        <v>150000</v>
      </c>
      <c r="U89" s="77">
        <f>U87+U88</f>
        <v>-150000</v>
      </c>
      <c r="V89" s="77">
        <f>V87+V88</f>
        <v>150000</v>
      </c>
      <c r="W89" s="77">
        <f>W87+W88</f>
        <v>150000</v>
      </c>
      <c r="X89" s="77">
        <f>X87+X88</f>
        <v>300000</v>
      </c>
      <c r="Y89" s="77">
        <f>Y87+Y88</f>
        <v>1939500</v>
      </c>
      <c r="Z89" s="77">
        <f t="shared" si="18"/>
        <v>-1000000</v>
      </c>
      <c r="AA89" s="77">
        <f>AA87+AA88</f>
        <v>625000</v>
      </c>
      <c r="AB89" s="77">
        <f>AB87+AB88</f>
        <v>359502</v>
      </c>
      <c r="AC89" s="77">
        <f>AC87+AC88</f>
        <v>1000000</v>
      </c>
      <c r="AD89" s="77">
        <f t="shared" si="18"/>
        <v>-32500000</v>
      </c>
      <c r="AE89" s="77">
        <f t="shared" si="18"/>
        <v>32500000</v>
      </c>
      <c r="AF89" s="77">
        <f t="shared" si="18"/>
        <v>1000000</v>
      </c>
      <c r="AG89" s="77">
        <f aca="true" t="shared" si="19" ref="AG89:AQ89">AG87+AG88</f>
        <v>10000</v>
      </c>
      <c r="AH89" s="77">
        <f t="shared" si="19"/>
        <v>1000000</v>
      </c>
      <c r="AI89" s="77">
        <f t="shared" si="19"/>
        <v>4720500</v>
      </c>
      <c r="AJ89" s="77">
        <f t="shared" si="19"/>
        <v>132000</v>
      </c>
      <c r="AK89" s="77">
        <f t="shared" si="19"/>
        <v>-965687</v>
      </c>
      <c r="AL89" s="77">
        <f t="shared" si="19"/>
        <v>4000000</v>
      </c>
      <c r="AM89" s="77">
        <f t="shared" si="19"/>
        <v>400000</v>
      </c>
      <c r="AN89" s="77">
        <f>AN87+AN88</f>
        <v>3000000</v>
      </c>
      <c r="AO89" s="77">
        <f>AO87+AO88</f>
        <v>1000000</v>
      </c>
      <c r="AP89" s="77">
        <f t="shared" si="19"/>
        <v>610000</v>
      </c>
      <c r="AQ89" s="77">
        <f t="shared" si="19"/>
        <v>100299811</v>
      </c>
      <c r="AR89" s="77">
        <f t="shared" si="18"/>
        <v>82468996</v>
      </c>
      <c r="AS89" s="77">
        <f t="shared" si="18"/>
        <v>17830815</v>
      </c>
      <c r="AT89" s="108">
        <f t="shared" si="18"/>
        <v>0</v>
      </c>
      <c r="AU89" s="108">
        <f t="shared" si="18"/>
        <v>2008261.96</v>
      </c>
      <c r="AV89" s="108">
        <f t="shared" si="18"/>
        <v>0</v>
      </c>
      <c r="AW89" s="108">
        <f t="shared" si="18"/>
        <v>339276</v>
      </c>
      <c r="AX89" s="77">
        <f t="shared" si="18"/>
        <v>11926100</v>
      </c>
      <c r="AY89" s="77">
        <f>AY87+AY88</f>
        <v>2919806</v>
      </c>
      <c r="AZ89" s="77">
        <f>AZ87+AZ88</f>
        <v>828760</v>
      </c>
      <c r="BA89" s="77">
        <f>BA87+BA88</f>
        <v>1467710</v>
      </c>
      <c r="BB89" s="108">
        <f t="shared" si="18"/>
        <v>0</v>
      </c>
      <c r="BC89" s="108">
        <f t="shared" si="18"/>
        <v>1205735.48</v>
      </c>
      <c r="BD89" s="76">
        <f t="shared" si="18"/>
        <v>1484840</v>
      </c>
      <c r="BE89" s="77">
        <f t="shared" si="18"/>
        <v>1040410</v>
      </c>
      <c r="BF89" s="77">
        <f t="shared" si="18"/>
        <v>1497000</v>
      </c>
      <c r="BG89" s="77">
        <f t="shared" si="18"/>
        <v>3000000</v>
      </c>
      <c r="BH89" s="77">
        <f t="shared" si="18"/>
        <v>1000000</v>
      </c>
      <c r="BI89" s="77">
        <f t="shared" si="18"/>
        <v>2624000</v>
      </c>
      <c r="BJ89" s="77">
        <f t="shared" si="18"/>
        <v>-4797178.5</v>
      </c>
      <c r="BK89" s="77">
        <f aca="true" t="shared" si="20" ref="BK89:BT89">BK87+BK88</f>
        <v>1000000</v>
      </c>
      <c r="BL89" s="77">
        <f t="shared" si="20"/>
        <v>350000</v>
      </c>
      <c r="BM89" s="77">
        <f t="shared" si="20"/>
        <v>182053.9</v>
      </c>
      <c r="BN89" s="77">
        <f t="shared" si="20"/>
        <v>480000</v>
      </c>
      <c r="BO89" s="77">
        <f t="shared" si="20"/>
        <v>300000</v>
      </c>
      <c r="BP89" s="77">
        <f t="shared" si="20"/>
        <v>750000</v>
      </c>
      <c r="BQ89" s="77">
        <f t="shared" si="20"/>
        <v>250000</v>
      </c>
      <c r="BR89" s="77">
        <f t="shared" si="20"/>
        <v>500000</v>
      </c>
      <c r="BS89" s="77">
        <f t="shared" si="20"/>
        <v>250000</v>
      </c>
      <c r="BT89" s="77">
        <f t="shared" si="20"/>
        <v>300000</v>
      </c>
      <c r="BU89" s="78">
        <f t="shared" si="18"/>
        <v>699927</v>
      </c>
      <c r="BV89" s="109">
        <f t="shared" si="18"/>
        <v>31606701.839999996</v>
      </c>
      <c r="BW89" s="77">
        <f t="shared" si="18"/>
        <v>20695649.440000005</v>
      </c>
      <c r="BX89" s="78">
        <f t="shared" si="18"/>
        <v>10911052.4</v>
      </c>
    </row>
    <row r="90" spans="1:76" ht="19.5" customHeight="1">
      <c r="A90" s="8"/>
      <c r="B90" s="12"/>
      <c r="C90" s="12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99"/>
      <c r="AR90" s="57"/>
      <c r="AS90" s="57"/>
      <c r="AT90" s="57"/>
      <c r="AU90" s="57"/>
      <c r="AV90" s="57"/>
      <c r="AX90" s="56"/>
      <c r="AY90" s="56"/>
      <c r="AZ90" s="56"/>
      <c r="BA90" s="56"/>
      <c r="BB90" s="56"/>
      <c r="BC90" s="56"/>
      <c r="BD90" s="56"/>
      <c r="BE90" s="56"/>
      <c r="BF90" s="146"/>
      <c r="BG90" s="146"/>
      <c r="BH90" s="147"/>
      <c r="BI90" s="56"/>
      <c r="BU90" s="46"/>
      <c r="BV90" s="119" t="s">
        <v>207</v>
      </c>
      <c r="BW90" s="119"/>
      <c r="BX90" s="119"/>
    </row>
    <row r="91" spans="1:43" ht="56.25" customHeight="1">
      <c r="A91" s="8"/>
      <c r="B91" s="12"/>
      <c r="C91" s="12"/>
      <c r="AQ91" s="46"/>
    </row>
    <row r="92" spans="1:48" ht="12.75">
      <c r="A92" s="8"/>
      <c r="B92" s="12"/>
      <c r="C92" s="12"/>
      <c r="AQ92" s="31"/>
      <c r="AR92" s="31"/>
      <c r="AS92" s="31"/>
      <c r="AT92" s="31"/>
      <c r="AU92" s="31"/>
      <c r="AV92" s="31"/>
    </row>
    <row r="93" spans="1:3" ht="12.75" customHeight="1">
      <c r="A93" s="8"/>
      <c r="B93" s="12"/>
      <c r="C93" s="12"/>
    </row>
    <row r="94" spans="1:3" ht="12.75" customHeight="1">
      <c r="A94" s="8"/>
      <c r="B94" s="12"/>
      <c r="C94" s="12"/>
    </row>
    <row r="95" spans="1:3" ht="12.75">
      <c r="A95" s="8"/>
      <c r="B95" s="12"/>
      <c r="C95" s="12"/>
    </row>
    <row r="96" spans="1:3" ht="12.75">
      <c r="A96" s="8"/>
      <c r="B96" s="12"/>
      <c r="C96" s="12"/>
    </row>
    <row r="97" spans="1:3" ht="12.75">
      <c r="A97" s="8"/>
      <c r="B97" s="12"/>
      <c r="C97" s="12"/>
    </row>
    <row r="98" spans="1:3" ht="12.75">
      <c r="A98" s="8"/>
      <c r="B98" s="12"/>
      <c r="C98" s="12"/>
    </row>
    <row r="99" spans="1:3" ht="12.75">
      <c r="A99" s="8"/>
      <c r="B99" s="12"/>
      <c r="C99" s="12"/>
    </row>
    <row r="100" spans="1:3" ht="12.75">
      <c r="A100" s="8"/>
      <c r="B100" s="12"/>
      <c r="C100" s="12"/>
    </row>
    <row r="101" spans="1:3" ht="12.75">
      <c r="A101" s="8"/>
      <c r="B101" s="12"/>
      <c r="C101" s="12"/>
    </row>
    <row r="102" spans="1:3" ht="12.75">
      <c r="A102" s="8"/>
      <c r="B102" s="12"/>
      <c r="C102" s="12"/>
    </row>
    <row r="103" spans="1:3" ht="12.75">
      <c r="A103" s="8"/>
      <c r="B103" s="12"/>
      <c r="C103" s="12"/>
    </row>
    <row r="104" spans="1:3" ht="12.75">
      <c r="A104" s="8"/>
      <c r="B104" s="12"/>
      <c r="C104" s="12"/>
    </row>
    <row r="105" spans="1:3" ht="12.75">
      <c r="A105" s="8"/>
      <c r="B105" s="12"/>
      <c r="C105" s="12"/>
    </row>
    <row r="106" ht="44.25" customHeight="1">
      <c r="A106" s="8"/>
    </row>
    <row r="107" ht="12.75">
      <c r="A107" s="8"/>
    </row>
    <row r="108" ht="12.75">
      <c r="A108" s="8"/>
    </row>
    <row r="109" ht="15.75" thickBot="1">
      <c r="C109" s="16"/>
    </row>
    <row r="119" ht="45.75" customHeight="1"/>
  </sheetData>
  <sheetProtection/>
  <mergeCells count="84">
    <mergeCell ref="AT9:AV9"/>
    <mergeCell ref="AF10:AN10"/>
    <mergeCell ref="AH13:AN13"/>
    <mergeCell ref="AO13:AP13"/>
    <mergeCell ref="AO9:AP9"/>
    <mergeCell ref="AO10:AP10"/>
    <mergeCell ref="AO11:AP11"/>
    <mergeCell ref="AO12:AP12"/>
    <mergeCell ref="AT10:AV10"/>
    <mergeCell ref="AT11:AV11"/>
    <mergeCell ref="Y11:AE11"/>
    <mergeCell ref="Y12:AE12"/>
    <mergeCell ref="AF9:AN9"/>
    <mergeCell ref="AF11:AN11"/>
    <mergeCell ref="Y9:AE9"/>
    <mergeCell ref="Y10:AE10"/>
    <mergeCell ref="AF12:AN12"/>
    <mergeCell ref="BN12:BU12"/>
    <mergeCell ref="BJ13:BM13"/>
    <mergeCell ref="BF9:BM9"/>
    <mergeCell ref="BF10:BM10"/>
    <mergeCell ref="BF11:BM11"/>
    <mergeCell ref="BF12:BM12"/>
    <mergeCell ref="BN13:BU13"/>
    <mergeCell ref="BN9:BU9"/>
    <mergeCell ref="BN10:BU10"/>
    <mergeCell ref="BN11:BU11"/>
    <mergeCell ref="BA9:BC9"/>
    <mergeCell ref="BA10:BC10"/>
    <mergeCell ref="BA11:BC11"/>
    <mergeCell ref="BA12:BC12"/>
    <mergeCell ref="AW9:AZ9"/>
    <mergeCell ref="AW10:AZ10"/>
    <mergeCell ref="AW11:AZ11"/>
    <mergeCell ref="AW12:AZ12"/>
    <mergeCell ref="P13:X13"/>
    <mergeCell ref="AR13:AR15"/>
    <mergeCell ref="K9:O9"/>
    <mergeCell ref="K10:O10"/>
    <mergeCell ref="K11:O11"/>
    <mergeCell ref="K12:O12"/>
    <mergeCell ref="P9:X9"/>
    <mergeCell ref="P10:X10"/>
    <mergeCell ref="P11:X11"/>
    <mergeCell ref="P12:X12"/>
    <mergeCell ref="BX13:BX15"/>
    <mergeCell ref="BW9:BX12"/>
    <mergeCell ref="BD12:BE12"/>
    <mergeCell ref="BD9:BE9"/>
    <mergeCell ref="BA13:BA14"/>
    <mergeCell ref="J13:J14"/>
    <mergeCell ref="N13:O13"/>
    <mergeCell ref="Z13:AG13"/>
    <mergeCell ref="AR9:AS12"/>
    <mergeCell ref="AY13:AY14"/>
    <mergeCell ref="BF90:BH90"/>
    <mergeCell ref="BD10:BE10"/>
    <mergeCell ref="BB13:BB14"/>
    <mergeCell ref="BF13:BI13"/>
    <mergeCell ref="BD13:BE13"/>
    <mergeCell ref="AT13:AU13"/>
    <mergeCell ref="AZ13:AZ14"/>
    <mergeCell ref="BD11:BE11"/>
    <mergeCell ref="AT12:AV12"/>
    <mergeCell ref="F13:F14"/>
    <mergeCell ref="G13:G14"/>
    <mergeCell ref="BV9:BV15"/>
    <mergeCell ref="BW13:BW15"/>
    <mergeCell ref="AX13:AX14"/>
    <mergeCell ref="AS13:AS15"/>
    <mergeCell ref="AQ9:AQ15"/>
    <mergeCell ref="K13:K14"/>
    <mergeCell ref="L13:L14"/>
    <mergeCell ref="M13:M14"/>
    <mergeCell ref="BV90:BX90"/>
    <mergeCell ref="H13:I13"/>
    <mergeCell ref="I4:J4"/>
    <mergeCell ref="F9:J9"/>
    <mergeCell ref="F10:J10"/>
    <mergeCell ref="F11:J11"/>
    <mergeCell ref="D5:K5"/>
    <mergeCell ref="F12:J12"/>
    <mergeCell ref="D9:D15"/>
    <mergeCell ref="E9:E15"/>
  </mergeCells>
  <printOptions horizontalCentered="1"/>
  <pageMargins left="0.1968503937007874" right="0" top="0.15748031496062992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  <rowBreaks count="1" manualBreakCount="1">
    <brk id="48" min="3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2021-08-25T08:48:14Z</cp:lastPrinted>
  <dcterms:created xsi:type="dcterms:W3CDTF">2014-01-17T10:52:16Z</dcterms:created>
  <dcterms:modified xsi:type="dcterms:W3CDTF">2021-08-25T08:49:24Z</dcterms:modified>
  <cp:category/>
  <cp:version/>
  <cp:contentType/>
  <cp:contentStatus/>
</cp:coreProperties>
</file>