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763" activeTab="0"/>
  </bookViews>
  <sheets>
    <sheet name="Дод.4" sheetId="1" r:id="rId1"/>
  </sheets>
  <definedNames>
    <definedName name="_xlnm.Print_Titles" localSheetId="0">'Дод.4'!$A:$D</definedName>
    <definedName name="_xlnm.Print_Area" localSheetId="0">'Дод.4'!$A$1:$O$41</definedName>
  </definedNames>
  <calcPr fullCalcOnLoad="1"/>
</workbook>
</file>

<file path=xl/sharedStrings.xml><?xml version="1.0" encoding="utf-8"?>
<sst xmlns="http://schemas.openxmlformats.org/spreadsheetml/2006/main" count="71" uniqueCount="69">
  <si>
    <t xml:space="preserve">Назва місцевого бюджету адміністративно-територіальної одиниці  </t>
  </si>
  <si>
    <t>шифр</t>
  </si>
  <si>
    <t>Міжбюджетні трансферти</t>
  </si>
  <si>
    <t>Загальний фонд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</si>
  <si>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</si>
  <si>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</si>
  <si>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</si>
  <si>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</si>
  <si>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</si>
  <si>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</si>
  <si>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</si>
  <si>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</si>
  <si>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</si>
  <si>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 xml:space="preserve">          Додаток № 4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</si>
  <si>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</si>
  <si>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</si>
  <si>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</si>
  <si>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</si>
  <si>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</si>
  <si>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</si>
  <si>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</si>
  <si>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</si>
  <si>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</si>
  <si>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</si>
  <si>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</si>
  <si>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</si>
  <si>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</si>
  <si>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</si>
  <si>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</si>
  <si>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</si>
  <si>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</t>
  </si>
  <si>
    <t>Код бюджету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</si>
  <si>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</si>
  <si>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</si>
  <si>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</si>
  <si>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</si>
  <si>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</si>
  <si>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</si>
  <si>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</si>
  <si>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</si>
  <si>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</si>
  <si>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</si>
  <si>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</si>
  <si>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</si>
  <si>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</si>
  <si>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</si>
  <si>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</si>
  <si>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</si>
  <si>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(грн.)</t>
  </si>
  <si>
    <t>Інша субвенція з обласного бюджету</t>
  </si>
  <si>
    <t xml:space="preserve"> обласному бюджету Волинської області на лікування психічно хворих</t>
  </si>
  <si>
    <t>О.Ю.Данильчук</t>
  </si>
  <si>
    <t>Зміни показників міжбюджетних трансфертів між державним бюджетом, обласним бюджетом та іншими бюджетами на 2014 рік</t>
  </si>
  <si>
    <t xml:space="preserve">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
 згідно з розпорядженням КМУ від 16.10.2014 № 1006-р</t>
  </si>
  <si>
    <t xml:space="preserve">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
 згідно з розпорядженням КМУ від 26.11.2014 № 1162-р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</si>
  <si>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
  згідно з розпорядженням КМУ від 26.11.2014 № 1162-р</t>
  </si>
  <si>
    <t>Додаткова дотація з державного бюджету на вирівнювання фінансової забезпеченості місцевих бюджетів  
згідно з розпорядженням КМУ від 26.11.2014 № 1162-р</t>
  </si>
  <si>
    <t>Спеціальний фонд</t>
  </si>
  <si>
    <t xml:space="preserve">   </t>
  </si>
  <si>
    <t xml:space="preserve">Перший заступник голови обласної ради         </t>
  </si>
  <si>
    <t>Усього</t>
  </si>
  <si>
    <t>в тому числі:</t>
  </si>
  <si>
    <t>за рахунок джерел, зазначених у пунктах 14—17 статті 11 Закону України “Про Державний бюджет України на 2014 рік”</t>
  </si>
  <si>
    <t>за рахунок джерела, зазначеного у пункті 2 статті 16 Закону України “Про Державний бюджет України на 2014 рік”</t>
  </si>
  <si>
    <t>усього</t>
  </si>
  <si>
    <t>у тому числі компенсацію</t>
  </si>
  <si>
    <t xml:space="preserve">                                     до рішення Рівненської  обласної ради</t>
  </si>
  <si>
    <t>Cубвенція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самоврядування, у 2014 році
 згідно з розпорядженням КМУ від 05.11.2014 № 638-р</t>
  </si>
  <si>
    <t>від04.12.2014  року №1346</t>
  </si>
</sst>
</file>

<file path=xl/styles.xml><?xml version="1.0" encoding="utf-8"?>
<styleSheet xmlns="http://schemas.openxmlformats.org/spreadsheetml/2006/main">
  <numFmts count="7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00000"/>
    <numFmt numFmtId="184" formatCode="0.000000"/>
    <numFmt numFmtId="185" formatCode="0.00000"/>
    <numFmt numFmtId="186" formatCode="#,##0.0"/>
    <numFmt numFmtId="187" formatCode="0.00000000"/>
    <numFmt numFmtId="188" formatCode="#,##0.0000"/>
    <numFmt numFmtId="189" formatCode="#,##0.00000"/>
    <numFmt numFmtId="190" formatCode="#,##0.0_ ;\-#,##0.0\ "/>
    <numFmt numFmtId="191" formatCode="#,##0.000000"/>
    <numFmt numFmtId="192" formatCode="#,##0.000"/>
    <numFmt numFmtId="193" formatCode="#,##0.0\ _г_р_н_."/>
    <numFmt numFmtId="194" formatCode="0.000000000000000"/>
    <numFmt numFmtId="195" formatCode="_-* #,##0.0_р_._-;\-* #,##0.0_р_._-;_-* &quot;-&quot;??_р_._-;_-@_-"/>
    <numFmt numFmtId="196" formatCode="#,##0.0_);\-#,##0.0"/>
    <numFmt numFmtId="197" formatCode="\+0.0"/>
    <numFmt numFmtId="198" formatCode="0.000000000"/>
    <numFmt numFmtId="199" formatCode="&quot;0&quot;0"/>
    <numFmt numFmtId="200" formatCode="0.0;[Red]0.0"/>
    <numFmt numFmtId="201" formatCode="#,##0.000_);\-#,##0.000"/>
    <numFmt numFmtId="202" formatCode="0.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#,##0.0_ ;[Red]\-#,##0.0\ "/>
    <numFmt numFmtId="216" formatCode="#,##0.00_ ;\-#,##0.00\ "/>
    <numFmt numFmtId="217" formatCode="0.0%"/>
    <numFmt numFmtId="218" formatCode="#,##0.000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_р_."/>
    <numFmt numFmtId="224" formatCode="#,##0_р_."/>
    <numFmt numFmtId="225" formatCode="#,##0.00000000"/>
  </numFmts>
  <fonts count="5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3" fillId="0" borderId="10" xfId="54" applyFont="1" applyBorder="1" applyAlignment="1">
      <alignment vertical="top"/>
      <protection/>
    </xf>
    <xf numFmtId="0" fontId="13" fillId="0" borderId="10" xfId="54" applyFont="1" applyBorder="1" applyAlignment="1">
      <alignment vertical="center"/>
      <protection/>
    </xf>
    <xf numFmtId="0" fontId="13" fillId="0" borderId="10" xfId="54" applyFont="1" applyBorder="1" applyAlignment="1">
      <alignment horizontal="left" vertical="center"/>
      <protection/>
    </xf>
    <xf numFmtId="0" fontId="13" fillId="0" borderId="10" xfId="54" applyFont="1" applyBorder="1" applyAlignment="1">
      <alignment vertical="top" wrapText="1"/>
      <protection/>
    </xf>
    <xf numFmtId="0" fontId="9" fillId="0" borderId="10" xfId="0" applyFont="1" applyBorder="1" applyAlignment="1">
      <alignment/>
    </xf>
    <xf numFmtId="3" fontId="7" fillId="4" borderId="10" xfId="54" applyNumberFormat="1" applyFont="1" applyFill="1" applyBorder="1" applyAlignment="1">
      <alignment/>
      <protection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6" fillId="4" borderId="10" xfId="54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13" fillId="0" borderId="10" xfId="54" applyFont="1" applyFill="1" applyBorder="1" applyAlignment="1">
      <alignment vertical="top"/>
      <protection/>
    </xf>
    <xf numFmtId="3" fontId="8" fillId="0" borderId="10" xfId="54" applyNumberFormat="1" applyFont="1" applyFill="1" applyBorder="1" applyAlignment="1">
      <alignment/>
      <protection/>
    </xf>
    <xf numFmtId="0" fontId="11" fillId="0" borderId="10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9" fillId="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9" fillId="4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8" fillId="0" borderId="10" xfId="54" applyNumberFormat="1" applyFont="1" applyBorder="1" applyAlignment="1">
      <alignment horizontal="right"/>
      <protection/>
    </xf>
    <xf numFmtId="3" fontId="7" fillId="4" borderId="10" xfId="54" applyNumberFormat="1" applyFont="1" applyFill="1" applyBorder="1" applyAlignment="1">
      <alignment horizontal="right"/>
      <protection/>
    </xf>
    <xf numFmtId="0" fontId="5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7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3" fontId="18" fillId="0" borderId="0" xfId="54" applyNumberFormat="1" applyFont="1" applyFill="1" applyBorder="1" applyAlignment="1">
      <alignment/>
      <protection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3" fontId="8" fillId="0" borderId="10" xfId="54" applyNumberFormat="1" applyFont="1" applyBorder="1" applyAlignment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 wrapText="1"/>
    </xf>
    <xf numFmtId="4" fontId="8" fillId="0" borderId="10" xfId="54" applyNumberFormat="1" applyFont="1" applyFill="1" applyBorder="1" applyAlignment="1">
      <alignment/>
      <protection/>
    </xf>
    <xf numFmtId="4" fontId="7" fillId="4" borderId="10" xfId="54" applyNumberFormat="1" applyFont="1" applyFill="1" applyBorder="1" applyAlignment="1">
      <alignment horizontal="right"/>
      <protection/>
    </xf>
    <xf numFmtId="4" fontId="7" fillId="4" borderId="10" xfId="54" applyNumberFormat="1" applyFont="1" applyFill="1" applyBorder="1" applyAlignment="1">
      <alignment/>
      <protection/>
    </xf>
    <xf numFmtId="4" fontId="8" fillId="0" borderId="10" xfId="54" applyNumberFormat="1" applyFont="1" applyBorder="1" applyAlignment="1">
      <alignment horizontal="right"/>
      <protection/>
    </xf>
    <xf numFmtId="4" fontId="8" fillId="0" borderId="10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17" fillId="0" borderId="0" xfId="0" applyNumberFormat="1" applyFont="1" applyAlignment="1">
      <alignment/>
    </xf>
    <xf numFmtId="0" fontId="9" fillId="0" borderId="12" xfId="0" applyFont="1" applyFill="1" applyBorder="1" applyAlignment="1">
      <alignment horizontal="center" vertical="center" wrapText="1" readingOrder="1"/>
    </xf>
    <xf numFmtId="0" fontId="9" fillId="0" borderId="13" xfId="0" applyFont="1" applyFill="1" applyBorder="1" applyAlignment="1">
      <alignment horizontal="center" vertical="center" wrapText="1" readingOrder="1"/>
    </xf>
    <xf numFmtId="0" fontId="9" fillId="0" borderId="14" xfId="0" applyFont="1" applyFill="1" applyBorder="1" applyAlignment="1">
      <alignment horizontal="center" vertical="center" wrapText="1" readingOrder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B159"/>
  <sheetViews>
    <sheetView showZeros="0" tabSelected="1" view="pageBreakPreview" zoomScaleSheetLayoutView="100" zoomScalePageLayoutView="0" workbookViewId="0" topLeftCell="I1">
      <selection activeCell="I3" sqref="I3"/>
    </sheetView>
  </sheetViews>
  <sheetFormatPr defaultColWidth="9.00390625" defaultRowHeight="12.75"/>
  <cols>
    <col min="1" max="1" width="14.75390625" style="1" customWidth="1"/>
    <col min="2" max="2" width="5.125" style="1" hidden="1" customWidth="1"/>
    <col min="3" max="3" width="5.00390625" style="1" hidden="1" customWidth="1"/>
    <col min="4" max="4" width="25.625" style="1" customWidth="1"/>
    <col min="5" max="5" width="24.875" style="1" customWidth="1"/>
    <col min="6" max="6" width="25.625" style="1" customWidth="1"/>
    <col min="7" max="8" width="33.875" style="35" customWidth="1"/>
    <col min="9" max="9" width="22.75390625" style="35" customWidth="1"/>
    <col min="10" max="10" width="23.75390625" style="35" customWidth="1"/>
    <col min="11" max="11" width="17.75390625" style="35" customWidth="1"/>
    <col min="12" max="12" width="16.75390625" style="35" customWidth="1"/>
    <col min="13" max="13" width="17.75390625" style="35" customWidth="1"/>
    <col min="14" max="14" width="19.125" style="33" customWidth="1"/>
    <col min="15" max="15" width="19.25390625" style="33" customWidth="1"/>
    <col min="16" max="16" width="14.125" style="33" customWidth="1"/>
    <col min="17" max="17" width="14.25390625" style="33" bestFit="1" customWidth="1"/>
    <col min="18" max="27" width="9.125" style="33" customWidth="1"/>
    <col min="28" max="16384" width="9.125" style="1" customWidth="1"/>
  </cols>
  <sheetData>
    <row r="1" spans="4:14" ht="13.5" customHeight="1">
      <c r="D1" s="2"/>
      <c r="E1" s="2"/>
      <c r="F1" s="2"/>
      <c r="I1" s="26" t="s">
        <v>13</v>
      </c>
      <c r="J1" s="63"/>
      <c r="K1" s="26"/>
      <c r="L1" s="26"/>
      <c r="M1" s="26"/>
      <c r="N1" s="26"/>
    </row>
    <row r="2" spans="4:14" ht="13.5" customHeight="1">
      <c r="D2" s="2"/>
      <c r="E2" s="2"/>
      <c r="F2" s="2"/>
      <c r="H2" s="87" t="s">
        <v>66</v>
      </c>
      <c r="I2" s="87"/>
      <c r="J2" s="29"/>
      <c r="K2" s="29"/>
      <c r="L2" s="29"/>
      <c r="M2" s="29"/>
      <c r="N2" s="29"/>
    </row>
    <row r="3" spans="4:14" ht="13.5" customHeight="1">
      <c r="D3" s="2"/>
      <c r="E3" s="2"/>
      <c r="F3" s="2"/>
      <c r="I3" s="46" t="s">
        <v>68</v>
      </c>
      <c r="J3" s="46"/>
      <c r="K3" s="46"/>
      <c r="L3" s="46"/>
      <c r="M3" s="46"/>
      <c r="N3" s="46"/>
    </row>
    <row r="4" spans="1:18" ht="34.5" customHeight="1">
      <c r="A4" s="8"/>
      <c r="B4" s="8"/>
      <c r="C4" s="8"/>
      <c r="D4" s="8"/>
      <c r="E4" s="79" t="s">
        <v>52</v>
      </c>
      <c r="F4" s="79"/>
      <c r="G4" s="79"/>
      <c r="H4" s="79"/>
      <c r="I4" s="79"/>
      <c r="J4" s="8"/>
      <c r="K4" s="8"/>
      <c r="L4" s="8"/>
      <c r="M4" s="8"/>
      <c r="N4" s="8"/>
      <c r="O4" s="8"/>
      <c r="P4" s="8"/>
      <c r="Q4" s="8"/>
      <c r="R4" s="8"/>
    </row>
    <row r="5" spans="1:13" ht="9.75" customHeight="1">
      <c r="A5" s="8"/>
      <c r="B5" s="8"/>
      <c r="C5" s="8"/>
      <c r="D5" s="8"/>
      <c r="E5" s="8"/>
      <c r="F5" s="8"/>
      <c r="G5" s="6"/>
      <c r="H5" s="6"/>
      <c r="I5" s="6"/>
      <c r="J5" s="6"/>
      <c r="K5" s="6"/>
      <c r="L5" s="6"/>
      <c r="M5" s="6"/>
    </row>
    <row r="6" spans="1:15" ht="23.25" customHeight="1">
      <c r="A6" s="3"/>
      <c r="B6" s="3"/>
      <c r="D6" s="4"/>
      <c r="E6" s="4"/>
      <c r="F6" s="4"/>
      <c r="G6" s="47"/>
      <c r="H6" s="47"/>
      <c r="I6" s="47" t="s">
        <v>48</v>
      </c>
      <c r="J6" s="47"/>
      <c r="K6" s="47"/>
      <c r="L6" s="47"/>
      <c r="M6" s="47"/>
      <c r="N6" s="47" t="s">
        <v>48</v>
      </c>
      <c r="O6" s="37"/>
    </row>
    <row r="7" spans="1:21" ht="15" customHeight="1">
      <c r="A7" s="65" t="s">
        <v>31</v>
      </c>
      <c r="B7" s="80"/>
      <c r="C7" s="81" t="s">
        <v>1</v>
      </c>
      <c r="D7" s="84" t="s">
        <v>0</v>
      </c>
      <c r="E7" s="71" t="s">
        <v>2</v>
      </c>
      <c r="F7" s="72"/>
      <c r="G7" s="72"/>
      <c r="H7" s="72"/>
      <c r="I7" s="72"/>
      <c r="J7" s="72" t="s">
        <v>2</v>
      </c>
      <c r="K7" s="72"/>
      <c r="L7" s="72"/>
      <c r="M7" s="82"/>
      <c r="N7" s="88" t="s">
        <v>30</v>
      </c>
      <c r="O7" s="38"/>
      <c r="P7" s="39"/>
      <c r="Q7" s="39"/>
      <c r="R7" s="39"/>
      <c r="S7" s="39"/>
      <c r="T7" s="39"/>
      <c r="U7" s="39"/>
    </row>
    <row r="8" spans="1:21" ht="15" customHeight="1">
      <c r="A8" s="66"/>
      <c r="B8" s="80"/>
      <c r="C8" s="81"/>
      <c r="D8" s="85"/>
      <c r="E8" s="71" t="s">
        <v>3</v>
      </c>
      <c r="F8" s="72"/>
      <c r="G8" s="72"/>
      <c r="H8" s="72"/>
      <c r="I8" s="82"/>
      <c r="J8" s="71" t="s">
        <v>57</v>
      </c>
      <c r="K8" s="72"/>
      <c r="L8" s="72"/>
      <c r="M8" s="72"/>
      <c r="N8" s="88"/>
      <c r="O8" s="38"/>
      <c r="P8" s="39"/>
      <c r="Q8" s="39"/>
      <c r="R8" s="39"/>
      <c r="S8" s="39"/>
      <c r="T8" s="39"/>
      <c r="U8" s="39"/>
    </row>
    <row r="9" spans="1:132" ht="98.25" customHeight="1">
      <c r="A9" s="66"/>
      <c r="B9" s="80"/>
      <c r="C9" s="81"/>
      <c r="D9" s="85"/>
      <c r="E9" s="76" t="s">
        <v>56</v>
      </c>
      <c r="F9" s="76" t="s">
        <v>55</v>
      </c>
      <c r="G9" s="76" t="s">
        <v>53</v>
      </c>
      <c r="H9" s="76" t="s">
        <v>54</v>
      </c>
      <c r="I9" s="22" t="s">
        <v>49</v>
      </c>
      <c r="J9" s="68" t="s">
        <v>67</v>
      </c>
      <c r="K9" s="69"/>
      <c r="L9" s="69"/>
      <c r="M9" s="70"/>
      <c r="N9" s="88"/>
      <c r="O9" s="38"/>
      <c r="P9" s="40"/>
      <c r="Q9" s="40"/>
      <c r="R9" s="40"/>
      <c r="S9" s="40"/>
      <c r="T9" s="40"/>
      <c r="U9" s="40"/>
      <c r="V9" s="41"/>
      <c r="W9" s="41"/>
      <c r="X9" s="41"/>
      <c r="Y9" s="41"/>
      <c r="Z9" s="41"/>
      <c r="AA9" s="4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</row>
    <row r="10" spans="1:132" ht="18" customHeight="1">
      <c r="A10" s="66"/>
      <c r="B10" s="80"/>
      <c r="C10" s="81"/>
      <c r="D10" s="85"/>
      <c r="E10" s="83"/>
      <c r="F10" s="83"/>
      <c r="G10" s="83"/>
      <c r="H10" s="83"/>
      <c r="I10" s="76" t="s">
        <v>50</v>
      </c>
      <c r="J10" s="78" t="s">
        <v>60</v>
      </c>
      <c r="K10" s="73" t="s">
        <v>61</v>
      </c>
      <c r="L10" s="74"/>
      <c r="M10" s="74"/>
      <c r="N10" s="88"/>
      <c r="O10" s="38"/>
      <c r="P10" s="40"/>
      <c r="Q10" s="40"/>
      <c r="R10" s="40"/>
      <c r="S10" s="40"/>
      <c r="T10" s="40"/>
      <c r="U10" s="40"/>
      <c r="V10" s="41"/>
      <c r="W10" s="41"/>
      <c r="X10" s="41"/>
      <c r="Y10" s="41"/>
      <c r="Z10" s="41"/>
      <c r="AA10" s="41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</row>
    <row r="11" spans="1:132" ht="78" customHeight="1">
      <c r="A11" s="66"/>
      <c r="B11" s="80"/>
      <c r="C11" s="81"/>
      <c r="D11" s="85"/>
      <c r="E11" s="83"/>
      <c r="F11" s="83"/>
      <c r="G11" s="83"/>
      <c r="H11" s="83"/>
      <c r="I11" s="83"/>
      <c r="J11" s="78"/>
      <c r="K11" s="76" t="s">
        <v>62</v>
      </c>
      <c r="L11" s="73" t="s">
        <v>63</v>
      </c>
      <c r="M11" s="75"/>
      <c r="N11" s="88"/>
      <c r="O11" s="38"/>
      <c r="P11" s="40"/>
      <c r="Q11" s="40"/>
      <c r="R11" s="40"/>
      <c r="S11" s="40"/>
      <c r="T11" s="40"/>
      <c r="U11" s="40"/>
      <c r="V11" s="41"/>
      <c r="W11" s="41"/>
      <c r="X11" s="41"/>
      <c r="Y11" s="41"/>
      <c r="Z11" s="41"/>
      <c r="AA11" s="41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</row>
    <row r="12" spans="1:132" ht="30" customHeight="1">
      <c r="A12" s="67"/>
      <c r="B12" s="54"/>
      <c r="C12" s="55"/>
      <c r="D12" s="86"/>
      <c r="E12" s="77"/>
      <c r="F12" s="77"/>
      <c r="G12" s="77"/>
      <c r="H12" s="77"/>
      <c r="I12" s="77"/>
      <c r="J12" s="78"/>
      <c r="K12" s="77"/>
      <c r="L12" s="22" t="s">
        <v>64</v>
      </c>
      <c r="M12" s="62" t="s">
        <v>65</v>
      </c>
      <c r="N12" s="53"/>
      <c r="O12" s="38"/>
      <c r="P12" s="40"/>
      <c r="Q12" s="40"/>
      <c r="R12" s="40"/>
      <c r="S12" s="40"/>
      <c r="T12" s="40"/>
      <c r="U12" s="40"/>
      <c r="V12" s="41"/>
      <c r="W12" s="41"/>
      <c r="X12" s="41"/>
      <c r="Y12" s="41"/>
      <c r="Z12" s="41"/>
      <c r="AA12" s="41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</row>
    <row r="13" spans="1:27" s="15" customFormat="1" ht="10.5" customHeight="1">
      <c r="A13" s="18">
        <v>1</v>
      </c>
      <c r="B13" s="18"/>
      <c r="C13" s="18"/>
      <c r="D13" s="18">
        <v>2</v>
      </c>
      <c r="E13" s="32">
        <v>3</v>
      </c>
      <c r="F13" s="18">
        <v>4</v>
      </c>
      <c r="G13" s="32">
        <v>5</v>
      </c>
      <c r="H13" s="32">
        <v>6</v>
      </c>
      <c r="I13" s="32">
        <v>7</v>
      </c>
      <c r="J13" s="32">
        <v>8</v>
      </c>
      <c r="K13" s="32">
        <v>9</v>
      </c>
      <c r="L13" s="32">
        <v>10</v>
      </c>
      <c r="M13" s="32">
        <v>11</v>
      </c>
      <c r="N13" s="32">
        <v>12</v>
      </c>
      <c r="O13" s="42"/>
      <c r="P13" s="43"/>
      <c r="Q13" s="43"/>
      <c r="R13" s="43"/>
      <c r="S13" s="43"/>
      <c r="T13" s="43"/>
      <c r="U13" s="43"/>
      <c r="V13" s="44"/>
      <c r="W13" s="44"/>
      <c r="X13" s="44"/>
      <c r="Y13" s="44"/>
      <c r="Z13" s="44"/>
      <c r="AA13" s="44"/>
    </row>
    <row r="14" spans="1:21" ht="15" customHeight="1">
      <c r="A14" s="25">
        <v>17201000000</v>
      </c>
      <c r="B14" s="19"/>
      <c r="C14" s="19"/>
      <c r="D14" s="20" t="s">
        <v>10</v>
      </c>
      <c r="E14" s="21">
        <f>14683000-320000-350000-35000</f>
        <v>13978000</v>
      </c>
      <c r="F14" s="21">
        <v>4722490</v>
      </c>
      <c r="G14" s="21">
        <v>-3682700</v>
      </c>
      <c r="H14" s="21">
        <v>-3313900</v>
      </c>
      <c r="I14" s="21"/>
      <c r="J14" s="56">
        <v>22149655.02</v>
      </c>
      <c r="K14" s="56"/>
      <c r="L14" s="56">
        <v>22149655.02</v>
      </c>
      <c r="M14" s="56"/>
      <c r="N14" s="60">
        <f>E14+F14+G14+I14+H14+J14</f>
        <v>33853545.019999996</v>
      </c>
      <c r="O14" s="45"/>
      <c r="P14" s="39"/>
      <c r="Q14" s="39"/>
      <c r="R14" s="39"/>
      <c r="S14" s="39"/>
      <c r="T14" s="39"/>
      <c r="U14" s="39"/>
    </row>
    <row r="15" spans="1:21" ht="15" customHeight="1">
      <c r="A15" s="25">
        <v>17202000000</v>
      </c>
      <c r="B15" s="19"/>
      <c r="C15" s="19"/>
      <c r="D15" s="20" t="s">
        <v>11</v>
      </c>
      <c r="E15" s="21">
        <v>212300</v>
      </c>
      <c r="F15" s="21">
        <v>1199500</v>
      </c>
      <c r="G15" s="21">
        <v>-949000</v>
      </c>
      <c r="H15" s="21">
        <v>-853900</v>
      </c>
      <c r="I15" s="21"/>
      <c r="J15" s="56">
        <v>773749</v>
      </c>
      <c r="K15" s="56"/>
      <c r="L15" s="56">
        <v>773749</v>
      </c>
      <c r="M15" s="56"/>
      <c r="N15" s="60">
        <f aca="true" t="shared" si="0" ref="N15:N34">E15+F15+G15+I15+H15+J15</f>
        <v>382649</v>
      </c>
      <c r="O15" s="45"/>
      <c r="P15" s="39"/>
      <c r="Q15" s="39"/>
      <c r="R15" s="39"/>
      <c r="S15" s="39"/>
      <c r="T15" s="39"/>
      <c r="U15" s="39"/>
    </row>
    <row r="16" spans="1:15" ht="15" customHeight="1">
      <c r="A16" s="25">
        <v>17203000000</v>
      </c>
      <c r="B16" s="13"/>
      <c r="C16" s="13"/>
      <c r="D16" s="9" t="s">
        <v>4</v>
      </c>
      <c r="E16" s="52"/>
      <c r="F16" s="21">
        <v>1043820</v>
      </c>
      <c r="G16" s="21">
        <v>-497600</v>
      </c>
      <c r="H16" s="21">
        <v>-447800</v>
      </c>
      <c r="I16" s="21"/>
      <c r="J16" s="56">
        <v>1129527.57</v>
      </c>
      <c r="K16" s="56">
        <v>1129527.57</v>
      </c>
      <c r="L16" s="56"/>
      <c r="M16" s="56"/>
      <c r="N16" s="60">
        <f t="shared" si="0"/>
        <v>1227947.57</v>
      </c>
      <c r="O16" s="45"/>
    </row>
    <row r="17" spans="1:15" ht="15" customHeight="1">
      <c r="A17" s="25">
        <v>17204000000</v>
      </c>
      <c r="B17" s="13"/>
      <c r="C17" s="13"/>
      <c r="D17" s="9" t="s">
        <v>12</v>
      </c>
      <c r="E17" s="52">
        <f>45000+35000</f>
        <v>80000</v>
      </c>
      <c r="F17" s="21">
        <v>532300</v>
      </c>
      <c r="G17" s="21">
        <v>-168100</v>
      </c>
      <c r="H17" s="21">
        <v>-151300</v>
      </c>
      <c r="I17" s="21"/>
      <c r="J17" s="56">
        <v>84517.21</v>
      </c>
      <c r="K17" s="56">
        <v>84517.21</v>
      </c>
      <c r="L17" s="56"/>
      <c r="M17" s="56"/>
      <c r="N17" s="60">
        <f t="shared" si="0"/>
        <v>377417.21</v>
      </c>
      <c r="O17" s="45"/>
    </row>
    <row r="18" spans="1:15" ht="26.25" customHeight="1">
      <c r="A18" s="24"/>
      <c r="B18" s="13"/>
      <c r="C18" s="13"/>
      <c r="D18" s="17" t="s">
        <v>5</v>
      </c>
      <c r="E18" s="31">
        <f aca="true" t="shared" si="1" ref="E18:N18">SUM(E14:E17)</f>
        <v>14270300</v>
      </c>
      <c r="F18" s="31">
        <f t="shared" si="1"/>
        <v>7498110</v>
      </c>
      <c r="G18" s="31">
        <f t="shared" si="1"/>
        <v>-5297400</v>
      </c>
      <c r="H18" s="31">
        <f t="shared" si="1"/>
        <v>-4766900</v>
      </c>
      <c r="I18" s="31">
        <f t="shared" si="1"/>
        <v>0</v>
      </c>
      <c r="J18" s="57">
        <f t="shared" si="1"/>
        <v>24137448.8</v>
      </c>
      <c r="K18" s="57">
        <f t="shared" si="1"/>
        <v>1214044.78</v>
      </c>
      <c r="L18" s="57">
        <f>SUM(L14:L17)</f>
        <v>22923404.02</v>
      </c>
      <c r="M18" s="57">
        <f>SUM(M14:M17)</f>
        <v>0</v>
      </c>
      <c r="N18" s="58">
        <f t="shared" si="1"/>
        <v>35841558.8</v>
      </c>
      <c r="O18" s="48"/>
    </row>
    <row r="19" spans="1:15" ht="15" customHeight="1">
      <c r="A19" s="27" t="s">
        <v>32</v>
      </c>
      <c r="B19" s="13"/>
      <c r="C19" s="13"/>
      <c r="D19" s="9" t="s">
        <v>14</v>
      </c>
      <c r="E19" s="52"/>
      <c r="F19" s="21">
        <v>3650500</v>
      </c>
      <c r="G19" s="21">
        <v>-750100</v>
      </c>
      <c r="H19" s="21">
        <v>-675000</v>
      </c>
      <c r="I19" s="21"/>
      <c r="J19" s="56"/>
      <c r="K19" s="56"/>
      <c r="L19" s="56"/>
      <c r="M19" s="56"/>
      <c r="N19" s="60">
        <f t="shared" si="0"/>
        <v>2225400</v>
      </c>
      <c r="O19" s="45">
        <f>K19+L19</f>
        <v>0</v>
      </c>
    </row>
    <row r="20" spans="1:15" ht="15" customHeight="1">
      <c r="A20" s="27" t="s">
        <v>33</v>
      </c>
      <c r="B20" s="13"/>
      <c r="C20" s="13"/>
      <c r="D20" s="9" t="s">
        <v>15</v>
      </c>
      <c r="E20" s="52">
        <v>119000</v>
      </c>
      <c r="F20" s="21">
        <v>6003400</v>
      </c>
      <c r="G20" s="21">
        <v>-92900</v>
      </c>
      <c r="H20" s="21">
        <v>-83600</v>
      </c>
      <c r="I20" s="21"/>
      <c r="J20" s="56"/>
      <c r="K20" s="56"/>
      <c r="L20" s="56"/>
      <c r="M20" s="56"/>
      <c r="N20" s="60">
        <f t="shared" si="0"/>
        <v>5945900</v>
      </c>
      <c r="O20" s="45">
        <f>K20+L20</f>
        <v>0</v>
      </c>
    </row>
    <row r="21" spans="1:15" ht="15" customHeight="1">
      <c r="A21" s="27" t="s">
        <v>34</v>
      </c>
      <c r="B21" s="13"/>
      <c r="C21" s="13"/>
      <c r="D21" s="9" t="s">
        <v>16</v>
      </c>
      <c r="E21" s="52">
        <v>380000</v>
      </c>
      <c r="F21" s="21">
        <v>1230000</v>
      </c>
      <c r="G21" s="21">
        <v>-644600</v>
      </c>
      <c r="H21" s="21">
        <v>-580100</v>
      </c>
      <c r="I21" s="21"/>
      <c r="J21" s="56"/>
      <c r="K21" s="56"/>
      <c r="L21" s="56"/>
      <c r="M21" s="56"/>
      <c r="N21" s="60">
        <f t="shared" si="0"/>
        <v>385300</v>
      </c>
      <c r="O21" s="45">
        <f>K21+L21</f>
        <v>0</v>
      </c>
    </row>
    <row r="22" spans="1:15" ht="15" customHeight="1">
      <c r="A22" s="27" t="s">
        <v>35</v>
      </c>
      <c r="B22" s="13"/>
      <c r="C22" s="13"/>
      <c r="D22" s="9" t="s">
        <v>17</v>
      </c>
      <c r="E22" s="52">
        <v>162000</v>
      </c>
      <c r="F22" s="21">
        <v>376500</v>
      </c>
      <c r="G22" s="21">
        <v>-338800</v>
      </c>
      <c r="H22" s="21">
        <v>-304800</v>
      </c>
      <c r="I22" s="21"/>
      <c r="J22" s="56"/>
      <c r="K22" s="56"/>
      <c r="L22" s="56"/>
      <c r="M22" s="56"/>
      <c r="N22" s="60">
        <f t="shared" si="0"/>
        <v>-105100</v>
      </c>
      <c r="O22" s="45">
        <f>K22+L22</f>
        <v>0</v>
      </c>
    </row>
    <row r="23" spans="1:15" ht="15" customHeight="1">
      <c r="A23" s="27" t="s">
        <v>36</v>
      </c>
      <c r="B23" s="13"/>
      <c r="C23" s="13"/>
      <c r="D23" s="9" t="s">
        <v>18</v>
      </c>
      <c r="E23" s="52">
        <v>300000</v>
      </c>
      <c r="F23" s="21">
        <v>1690000</v>
      </c>
      <c r="G23" s="21">
        <v>-635300</v>
      </c>
      <c r="H23" s="21">
        <v>-571700</v>
      </c>
      <c r="I23" s="21"/>
      <c r="J23" s="56"/>
      <c r="K23" s="56"/>
      <c r="L23" s="56"/>
      <c r="M23" s="56"/>
      <c r="N23" s="60">
        <f t="shared" si="0"/>
        <v>783000</v>
      </c>
      <c r="O23" s="45"/>
    </row>
    <row r="24" spans="1:15" ht="15" customHeight="1">
      <c r="A24" s="27" t="s">
        <v>37</v>
      </c>
      <c r="B24" s="13"/>
      <c r="C24" s="13"/>
      <c r="D24" s="9" t="s">
        <v>19</v>
      </c>
      <c r="E24" s="52">
        <v>404000</v>
      </c>
      <c r="F24" s="21">
        <v>1483500</v>
      </c>
      <c r="G24" s="21">
        <v>-167600</v>
      </c>
      <c r="H24" s="21">
        <v>-151000</v>
      </c>
      <c r="I24" s="21"/>
      <c r="J24" s="56">
        <v>1252308.23</v>
      </c>
      <c r="K24" s="56">
        <v>1252308.23</v>
      </c>
      <c r="L24" s="56"/>
      <c r="M24" s="56"/>
      <c r="N24" s="60">
        <f t="shared" si="0"/>
        <v>2821208.23</v>
      </c>
      <c r="O24" s="45"/>
    </row>
    <row r="25" spans="1:15" ht="15" customHeight="1">
      <c r="A25" s="27" t="s">
        <v>38</v>
      </c>
      <c r="B25" s="13"/>
      <c r="C25" s="13"/>
      <c r="D25" s="9" t="s">
        <v>20</v>
      </c>
      <c r="E25" s="52">
        <v>92000</v>
      </c>
      <c r="F25" s="21">
        <v>3240480</v>
      </c>
      <c r="G25" s="21">
        <v>-56000</v>
      </c>
      <c r="H25" s="21">
        <v>-50400</v>
      </c>
      <c r="I25" s="21"/>
      <c r="J25" s="56"/>
      <c r="K25" s="56"/>
      <c r="L25" s="56"/>
      <c r="M25" s="56"/>
      <c r="N25" s="60">
        <f t="shared" si="0"/>
        <v>3226080</v>
      </c>
      <c r="O25" s="45"/>
    </row>
    <row r="26" spans="1:15" ht="15" customHeight="1">
      <c r="A26" s="27" t="s">
        <v>39</v>
      </c>
      <c r="B26" s="13"/>
      <c r="C26" s="13"/>
      <c r="D26" s="10" t="s">
        <v>21</v>
      </c>
      <c r="E26" s="52">
        <v>440000</v>
      </c>
      <c r="F26" s="21">
        <v>1416500</v>
      </c>
      <c r="G26" s="21">
        <v>-1084400</v>
      </c>
      <c r="H26" s="21">
        <v>-975800</v>
      </c>
      <c r="I26" s="21"/>
      <c r="J26" s="56">
        <v>1211389</v>
      </c>
      <c r="K26" s="56"/>
      <c r="L26" s="56">
        <v>1211389</v>
      </c>
      <c r="M26" s="56"/>
      <c r="N26" s="60">
        <f t="shared" si="0"/>
        <v>1007689</v>
      </c>
      <c r="O26" s="45"/>
    </row>
    <row r="27" spans="1:15" ht="15" customHeight="1">
      <c r="A27" s="27" t="s">
        <v>40</v>
      </c>
      <c r="B27" s="13"/>
      <c r="C27" s="13"/>
      <c r="D27" s="11" t="s">
        <v>22</v>
      </c>
      <c r="E27" s="52">
        <v>190000</v>
      </c>
      <c r="F27" s="21">
        <v>1144970</v>
      </c>
      <c r="G27" s="21">
        <v>-251500</v>
      </c>
      <c r="H27" s="21">
        <v>-226300</v>
      </c>
      <c r="I27" s="21"/>
      <c r="J27" s="56"/>
      <c r="K27" s="56"/>
      <c r="L27" s="56"/>
      <c r="M27" s="56"/>
      <c r="N27" s="60">
        <f t="shared" si="0"/>
        <v>857170</v>
      </c>
      <c r="O27" s="45"/>
    </row>
    <row r="28" spans="1:15" ht="15" customHeight="1">
      <c r="A28" s="27" t="s">
        <v>41</v>
      </c>
      <c r="B28" s="13"/>
      <c r="C28" s="13"/>
      <c r="D28" s="9" t="s">
        <v>23</v>
      </c>
      <c r="E28" s="52">
        <f>220000+350000</f>
        <v>570000</v>
      </c>
      <c r="F28" s="21">
        <v>2620700</v>
      </c>
      <c r="G28" s="21">
        <v>-1152300</v>
      </c>
      <c r="H28" s="21">
        <v>-1036900</v>
      </c>
      <c r="I28" s="21"/>
      <c r="J28" s="56">
        <v>849975.17</v>
      </c>
      <c r="K28" s="56">
        <v>75335.14</v>
      </c>
      <c r="L28" s="56">
        <v>774640.03</v>
      </c>
      <c r="M28" s="56"/>
      <c r="N28" s="60">
        <f t="shared" si="0"/>
        <v>1851475.17</v>
      </c>
      <c r="O28" s="45"/>
    </row>
    <row r="29" spans="1:15" ht="15" customHeight="1">
      <c r="A29" s="27" t="s">
        <v>42</v>
      </c>
      <c r="B29" s="13"/>
      <c r="C29" s="13"/>
      <c r="D29" s="9" t="s">
        <v>24</v>
      </c>
      <c r="E29" s="52">
        <v>365000</v>
      </c>
      <c r="F29" s="21">
        <v>1447750</v>
      </c>
      <c r="G29" s="21">
        <v>-793800</v>
      </c>
      <c r="H29" s="21">
        <v>-714300</v>
      </c>
      <c r="I29" s="21"/>
      <c r="J29" s="56">
        <v>30556.38</v>
      </c>
      <c r="K29" s="56">
        <v>30556.38</v>
      </c>
      <c r="L29" s="56"/>
      <c r="M29" s="56"/>
      <c r="N29" s="60">
        <f t="shared" si="0"/>
        <v>335206.38</v>
      </c>
      <c r="O29" s="45"/>
    </row>
    <row r="30" spans="1:15" ht="15" customHeight="1">
      <c r="A30" s="27" t="s">
        <v>43</v>
      </c>
      <c r="B30" s="13"/>
      <c r="C30" s="13"/>
      <c r="D30" s="9" t="s">
        <v>25</v>
      </c>
      <c r="E30" s="52">
        <v>105000</v>
      </c>
      <c r="F30" s="21">
        <v>1535960</v>
      </c>
      <c r="G30" s="21">
        <v>-264600</v>
      </c>
      <c r="H30" s="21">
        <v>-238100</v>
      </c>
      <c r="I30" s="21"/>
      <c r="J30" s="56"/>
      <c r="K30" s="56"/>
      <c r="L30" s="56"/>
      <c r="M30" s="56"/>
      <c r="N30" s="60">
        <f t="shared" si="0"/>
        <v>1138260</v>
      </c>
      <c r="O30" s="45"/>
    </row>
    <row r="31" spans="1:15" ht="15" customHeight="1">
      <c r="A31" s="27" t="s">
        <v>44</v>
      </c>
      <c r="B31" s="13"/>
      <c r="C31" s="13"/>
      <c r="D31" s="9" t="s">
        <v>26</v>
      </c>
      <c r="E31" s="52">
        <v>2200000</v>
      </c>
      <c r="F31" s="21">
        <v>1298400</v>
      </c>
      <c r="G31" s="21">
        <v>-800500</v>
      </c>
      <c r="H31" s="21">
        <v>-720300</v>
      </c>
      <c r="I31" s="21"/>
      <c r="J31" s="56"/>
      <c r="K31" s="56"/>
      <c r="L31" s="56"/>
      <c r="M31" s="56"/>
      <c r="N31" s="60">
        <f t="shared" si="0"/>
        <v>1977600</v>
      </c>
      <c r="O31" s="45"/>
    </row>
    <row r="32" spans="1:15" ht="15" customHeight="1">
      <c r="A32" s="27" t="s">
        <v>45</v>
      </c>
      <c r="B32" s="13"/>
      <c r="C32" s="13"/>
      <c r="D32" s="9" t="s">
        <v>27</v>
      </c>
      <c r="E32" s="52">
        <v>320000</v>
      </c>
      <c r="F32" s="21">
        <v>3558200</v>
      </c>
      <c r="G32" s="21">
        <v>-1583300</v>
      </c>
      <c r="H32" s="21">
        <v>-1424700</v>
      </c>
      <c r="I32" s="21"/>
      <c r="J32" s="56">
        <v>444670</v>
      </c>
      <c r="K32" s="56"/>
      <c r="L32" s="56">
        <v>444670</v>
      </c>
      <c r="M32" s="56"/>
      <c r="N32" s="60">
        <f t="shared" si="0"/>
        <v>1314870</v>
      </c>
      <c r="O32" s="45"/>
    </row>
    <row r="33" spans="1:15" ht="15" customHeight="1">
      <c r="A33" s="27" t="s">
        <v>46</v>
      </c>
      <c r="B33" s="13"/>
      <c r="C33" s="13"/>
      <c r="D33" s="9" t="s">
        <v>28</v>
      </c>
      <c r="E33" s="52">
        <v>90000</v>
      </c>
      <c r="F33" s="21">
        <v>7195430</v>
      </c>
      <c r="G33" s="21">
        <v>-188600</v>
      </c>
      <c r="H33" s="21">
        <v>-169700</v>
      </c>
      <c r="I33" s="21"/>
      <c r="J33" s="56"/>
      <c r="K33" s="56"/>
      <c r="L33" s="56"/>
      <c r="M33" s="56"/>
      <c r="N33" s="60">
        <f t="shared" si="0"/>
        <v>6927130</v>
      </c>
      <c r="O33" s="45"/>
    </row>
    <row r="34" spans="1:15" ht="15" customHeight="1">
      <c r="A34" s="27" t="s">
        <v>47</v>
      </c>
      <c r="B34" s="13"/>
      <c r="C34" s="13"/>
      <c r="D34" s="9" t="s">
        <v>29</v>
      </c>
      <c r="E34" s="52"/>
      <c r="F34" s="21">
        <v>7720500</v>
      </c>
      <c r="G34" s="21">
        <v>-746400</v>
      </c>
      <c r="H34" s="21">
        <v>-671700</v>
      </c>
      <c r="I34" s="21"/>
      <c r="J34" s="56">
        <v>174534.75</v>
      </c>
      <c r="K34" s="56">
        <v>107937.8</v>
      </c>
      <c r="L34" s="56">
        <v>66596.95</v>
      </c>
      <c r="M34" s="56"/>
      <c r="N34" s="60">
        <f t="shared" si="0"/>
        <v>6476934.75</v>
      </c>
      <c r="O34" s="45"/>
    </row>
    <row r="35" spans="1:15" ht="27" customHeight="1">
      <c r="A35" s="28"/>
      <c r="B35" s="13"/>
      <c r="C35" s="13"/>
      <c r="D35" s="17" t="s">
        <v>6</v>
      </c>
      <c r="E35" s="14">
        <f aca="true" t="shared" si="2" ref="E35:N35">SUM(E19:E34)</f>
        <v>5737000</v>
      </c>
      <c r="F35" s="14">
        <f t="shared" si="2"/>
        <v>45612790</v>
      </c>
      <c r="G35" s="14">
        <f t="shared" si="2"/>
        <v>-9550700</v>
      </c>
      <c r="H35" s="14">
        <f t="shared" si="2"/>
        <v>-8594400</v>
      </c>
      <c r="I35" s="14">
        <f t="shared" si="2"/>
        <v>0</v>
      </c>
      <c r="J35" s="58">
        <f t="shared" si="2"/>
        <v>3963433.53</v>
      </c>
      <c r="K35" s="58">
        <f t="shared" si="2"/>
        <v>1466137.5499999998</v>
      </c>
      <c r="L35" s="58">
        <f t="shared" si="2"/>
        <v>2497295.9800000004</v>
      </c>
      <c r="M35" s="58"/>
      <c r="N35" s="58">
        <f t="shared" si="2"/>
        <v>37168123.53</v>
      </c>
      <c r="O35" s="45"/>
    </row>
    <row r="36" spans="1:15" ht="39.75" customHeight="1">
      <c r="A36" s="28"/>
      <c r="B36" s="13"/>
      <c r="C36" s="13"/>
      <c r="D36" s="17" t="s">
        <v>7</v>
      </c>
      <c r="E36" s="31">
        <f aca="true" t="shared" si="3" ref="E36:J36">E35+E18</f>
        <v>20007300</v>
      </c>
      <c r="F36" s="31">
        <f t="shared" si="3"/>
        <v>53110900</v>
      </c>
      <c r="G36" s="31">
        <f t="shared" si="3"/>
        <v>-14848100</v>
      </c>
      <c r="H36" s="31">
        <f t="shared" si="3"/>
        <v>-13361300</v>
      </c>
      <c r="I36" s="31">
        <f t="shared" si="3"/>
        <v>0</v>
      </c>
      <c r="J36" s="57">
        <f t="shared" si="3"/>
        <v>28100882.330000002</v>
      </c>
      <c r="K36" s="57">
        <f>K35+K18</f>
        <v>2680182.33</v>
      </c>
      <c r="L36" s="57">
        <f>L35+L18</f>
        <v>25420700</v>
      </c>
      <c r="M36" s="57">
        <f>M35+M18</f>
        <v>0</v>
      </c>
      <c r="N36" s="58">
        <f>N35+N18</f>
        <v>73009682.33</v>
      </c>
      <c r="O36" s="45"/>
    </row>
    <row r="37" spans="1:15" ht="15.75">
      <c r="A37" s="27">
        <v>17100000000</v>
      </c>
      <c r="B37" s="13"/>
      <c r="C37" s="13"/>
      <c r="D37" s="12" t="s">
        <v>8</v>
      </c>
      <c r="E37" s="52"/>
      <c r="F37" s="12"/>
      <c r="G37" s="30"/>
      <c r="H37" s="30"/>
      <c r="I37" s="30">
        <v>110000</v>
      </c>
      <c r="J37" s="59">
        <v>144022917.67</v>
      </c>
      <c r="K37" s="59">
        <v>149700817.67</v>
      </c>
      <c r="L37" s="59">
        <v>-5677900</v>
      </c>
      <c r="M37" s="59">
        <v>-5677900</v>
      </c>
      <c r="N37" s="60">
        <f>E37+F37+G37+I37+H37+J37</f>
        <v>144132917.67</v>
      </c>
      <c r="O37" s="45"/>
    </row>
    <row r="38" spans="1:17" ht="26.25" customHeight="1">
      <c r="A38" s="28"/>
      <c r="B38" s="13"/>
      <c r="C38" s="13"/>
      <c r="D38" s="17" t="s">
        <v>9</v>
      </c>
      <c r="E38" s="31">
        <f aca="true" t="shared" si="4" ref="E38:M38">E36+E37</f>
        <v>20007300</v>
      </c>
      <c r="F38" s="31">
        <f t="shared" si="4"/>
        <v>53110900</v>
      </c>
      <c r="G38" s="31">
        <f t="shared" si="4"/>
        <v>-14848100</v>
      </c>
      <c r="H38" s="31">
        <f t="shared" si="4"/>
        <v>-13361300</v>
      </c>
      <c r="I38" s="31">
        <f t="shared" si="4"/>
        <v>110000</v>
      </c>
      <c r="J38" s="57">
        <f t="shared" si="4"/>
        <v>172123800</v>
      </c>
      <c r="K38" s="57">
        <f t="shared" si="4"/>
        <v>152381000</v>
      </c>
      <c r="L38" s="57">
        <f t="shared" si="4"/>
        <v>19742800</v>
      </c>
      <c r="M38" s="57">
        <f t="shared" si="4"/>
        <v>-5677900</v>
      </c>
      <c r="N38" s="58">
        <f>N36+N37</f>
        <v>217142600</v>
      </c>
      <c r="O38" s="45"/>
      <c r="P38" s="34"/>
      <c r="Q38" s="34"/>
    </row>
    <row r="39" ht="9" customHeight="1">
      <c r="A39" s="3"/>
    </row>
    <row r="40" spans="1:30" ht="18.75">
      <c r="A40" s="3"/>
      <c r="G40" s="36"/>
      <c r="H40" s="36"/>
      <c r="I40" s="36"/>
      <c r="J40" s="50"/>
      <c r="K40" s="61"/>
      <c r="L40" s="61"/>
      <c r="M40" s="61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23"/>
      <c r="AC40" s="23"/>
      <c r="AD40" s="23"/>
    </row>
    <row r="41" spans="1:15" ht="18.75">
      <c r="A41" s="50" t="s">
        <v>58</v>
      </c>
      <c r="B41" s="49"/>
      <c r="C41" s="49"/>
      <c r="D41" s="49"/>
      <c r="E41" s="49"/>
      <c r="F41" s="49"/>
      <c r="G41" s="16"/>
      <c r="H41" s="16"/>
      <c r="J41" s="50" t="s">
        <v>59</v>
      </c>
      <c r="K41" s="61"/>
      <c r="L41" s="61"/>
      <c r="M41" s="61"/>
      <c r="N41" s="51" t="s">
        <v>51</v>
      </c>
      <c r="O41" s="64"/>
    </row>
    <row r="42" spans="1:15" ht="15.75">
      <c r="A42" s="3"/>
      <c r="G42" s="36"/>
      <c r="H42" s="36"/>
      <c r="I42" s="36"/>
      <c r="J42" s="36"/>
      <c r="K42" s="36"/>
      <c r="L42" s="36"/>
      <c r="M42" s="36"/>
      <c r="N42" s="34"/>
      <c r="O42" s="34"/>
    </row>
    <row r="43" spans="1:8" ht="15.75">
      <c r="A43" s="3"/>
      <c r="G43" s="36"/>
      <c r="H43" s="36"/>
    </row>
    <row r="44" ht="15.75">
      <c r="A44" s="3"/>
    </row>
    <row r="45" spans="1:13" ht="45.75" customHeight="1">
      <c r="A45" s="3"/>
      <c r="D45" s="5"/>
      <c r="E45" s="5"/>
      <c r="F45" s="5"/>
      <c r="I45" s="36"/>
      <c r="J45" s="36"/>
      <c r="K45" s="36"/>
      <c r="L45" s="36"/>
      <c r="M45" s="36"/>
    </row>
    <row r="46" ht="15.75">
      <c r="A46" s="3"/>
    </row>
    <row r="47" ht="15.75">
      <c r="A47" s="3"/>
    </row>
    <row r="48" ht="15.75">
      <c r="A48" s="3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</sheetData>
  <sheetProtection/>
  <mergeCells count="21">
    <mergeCell ref="H2:I2"/>
    <mergeCell ref="E7:I7"/>
    <mergeCell ref="J7:M7"/>
    <mergeCell ref="N7:N11"/>
    <mergeCell ref="E4:I4"/>
    <mergeCell ref="B7:B11"/>
    <mergeCell ref="C7:C11"/>
    <mergeCell ref="E8:I8"/>
    <mergeCell ref="H9:H12"/>
    <mergeCell ref="I10:I12"/>
    <mergeCell ref="G9:G12"/>
    <mergeCell ref="F9:F12"/>
    <mergeCell ref="E9:E12"/>
    <mergeCell ref="D7:D12"/>
    <mergeCell ref="A7:A12"/>
    <mergeCell ref="J9:M9"/>
    <mergeCell ref="J8:M8"/>
    <mergeCell ref="K10:M10"/>
    <mergeCell ref="L11:M11"/>
    <mergeCell ref="K11:K12"/>
    <mergeCell ref="J10:J12"/>
  </mergeCells>
  <printOptions/>
  <pageMargins left="0.6692913385826772" right="0.1968503937007874" top="0.33" bottom="0.11811023622047245" header="0.35" footer="0.15748031496062992"/>
  <pageSetup fitToHeight="3" fitToWidth="3" horizontalDpi="600" verticalDpi="600" orientation="landscape" paperSize="9" scale="66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2014-12-04T13:18:46Z</cp:lastPrinted>
  <dcterms:created xsi:type="dcterms:W3CDTF">2002-07-17T16:01:55Z</dcterms:created>
  <dcterms:modified xsi:type="dcterms:W3CDTF">2014-12-05T14:35:47Z</dcterms:modified>
  <cp:category/>
  <cp:version/>
  <cp:contentType/>
  <cp:contentStatus/>
</cp:coreProperties>
</file>