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96" windowWidth="10380" windowHeight="5592" tabRatio="778" activeTab="1"/>
  </bookViews>
  <sheets>
    <sheet name="додаток 6 (2)" sheetId="1" r:id="rId1"/>
    <sheet name="додаток 6 (1)" sheetId="2" r:id="rId2"/>
  </sheets>
  <definedNames>
    <definedName name="_xlnm.Print_Titles" localSheetId="1">'додаток 6 (1)'!$10:$10</definedName>
    <definedName name="_xlnm.Print_Titles" localSheetId="0">'додаток 6 (2)'!$10:$10</definedName>
    <definedName name="_xlnm.Print_Area" localSheetId="1">'додаток 6 (1)'!$A$1:$J$36</definedName>
    <definedName name="_xlnm.Print_Area" localSheetId="0">'додаток 6 (2)'!$A$1:$J$137</definedName>
  </definedNames>
  <calcPr fullCalcOnLoad="1"/>
</workbook>
</file>

<file path=xl/sharedStrings.xml><?xml version="1.0" encoding="utf-8"?>
<sst xmlns="http://schemas.openxmlformats.org/spreadsheetml/2006/main" count="433" uniqueCount="256">
  <si>
    <t>до рішення Рівненської  обласної ради</t>
  </si>
  <si>
    <t>Перший заступник голови обласної ради</t>
  </si>
  <si>
    <t>0490</t>
  </si>
  <si>
    <t>1500000</t>
  </si>
  <si>
    <t>1510000</t>
  </si>
  <si>
    <t>0700000</t>
  </si>
  <si>
    <t>Управління охорони здоров’я  Рівненської обласної державної адміністрації</t>
  </si>
  <si>
    <t>0710000</t>
  </si>
  <si>
    <t>Код Функціональної класифікації видатків та кредитування бюджету</t>
  </si>
  <si>
    <t>УСЬОГО</t>
  </si>
  <si>
    <t>Усього</t>
  </si>
  <si>
    <t>1517300</t>
  </si>
  <si>
    <t>7300</t>
  </si>
  <si>
    <t>Будівництво та регіональний розвиток</t>
  </si>
  <si>
    <t>(код бюджету)</t>
  </si>
  <si>
    <t>0600000</t>
  </si>
  <si>
    <t>Управління  освіти і науки Рівненської обласної державної адміністрації</t>
  </si>
  <si>
    <t>0610000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</si>
  <si>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</si>
  <si>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</si>
  <si>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</si>
  <si>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будіництва/ вид будівельних робіт, у тому числі проектні роботи</t>
  </si>
  <si>
    <t>Загальна тривалість будівництва (рік початку і завершення)</t>
  </si>
  <si>
    <t xml:space="preserve">Загальна вартість будівництва, гривень </t>
  </si>
  <si>
    <t>Рівень виконання робіт на початок бюджетного періоду,%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</si>
  <si>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</si>
  <si>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</si>
  <si>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Зміни до розподілу коштів бюджету розвитку на здійснення заходів із будівництва, реконструкції і реставрації об'єктів  виробничої, комунікаційної та соціальної інфраструктури за об'єктами та іншими капітальними видатками  у 2020 році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</si>
  <si>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</si>
  <si>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</si>
  <si>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Виконання інвестиційних проектів в рамках реформування регіональних систем охорони здоров’я для здійснення заходів з виконання спільного з Міжнародним банком реконструкції та розвитку проекту "Поліпшення охорони здоров’я на службі у людей"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</si>
  <si>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</si>
  <si>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</si>
  <si>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Департамент з питань будівництва та архітектури Рівненської обласної державної адміністрації</t>
  </si>
  <si>
    <t xml:space="preserve">"Про внесення змін до обласного бюджету </t>
  </si>
  <si>
    <t>Рівненської області на 2020 рік"</t>
  </si>
  <si>
    <t>0443</t>
  </si>
  <si>
    <t>0990</t>
  </si>
  <si>
    <t>0717367</t>
  </si>
  <si>
    <t>за рахунок інших субвенцій з місцевих бюджетів</t>
  </si>
  <si>
    <t>з районного бюджету Володимирецького району</t>
  </si>
  <si>
    <t>Капітальний ремонт дорожнього покриття вулиці Шкільна з транспортною розв’язкою на перехресті вулиць Шевченка, Шкільна та Паркова в м. Здолбунів</t>
  </si>
  <si>
    <t xml:space="preserve">з районного бюджету Здолбунівського району </t>
  </si>
  <si>
    <t>Сергій СВИСТАЛЮК</t>
  </si>
  <si>
    <t>0611030</t>
  </si>
  <si>
    <t>1030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</si>
  <si>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</si>
  <si>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</si>
  <si>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0180</t>
  </si>
  <si>
    <t>Будівництво освітніх установ та закладів</t>
  </si>
  <si>
    <t>0617321</t>
  </si>
  <si>
    <t>7321</t>
  </si>
  <si>
    <t>Капітальний ремонт та модернізація обладнання зовнішньої системи відеоспостереження КЗ «Ясининицький навчально-реабілітаційний Центр» Рівненської обласної ради</t>
  </si>
  <si>
    <t>0611070</t>
  </si>
  <si>
    <t>1070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</si>
  <si>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                                                                                                      </t>
  </si>
  <si>
    <t>0611140</t>
  </si>
  <si>
    <t>1140</t>
  </si>
  <si>
    <t>0950</t>
  </si>
  <si>
    <t xml:space="preserve">Підвищення кваліфікації, перепідготовка кадрів закладами післядипломної освіти </t>
  </si>
  <si>
    <t>за рахунок субвенції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проєкту "Поліпшення охорони здоров'я на службі у людей"</t>
  </si>
  <si>
    <t>Реконструкція лікарської амбулаторії загальної практики сімейної медицини по вул. Центральній, 4 в с. Велика Клецька Корецького району Рівненської області</t>
  </si>
  <si>
    <t>Реконструкція приміщення під лікарську амбулаторію ЗПСМ в смт. Володимирець Володимирецького району Рівненської області</t>
  </si>
  <si>
    <t>Реконструкція фельдшерсько-акушерського пункту під амбулаторію загальної практики сімейної медицини по вул. Нова, 2 с. Кам'янка Березнівського району Рівненської області</t>
  </si>
  <si>
    <t>Реконструкція фельдшерсько-акушерського пункту під амбулаторію загальної практики сімейної медицини по вул. Л. Українки, 105-А с. Поляни Березнівського району Рівненської області</t>
  </si>
  <si>
    <t>Реконструкція фельдшерсько-акушерського пункту під амбулаторію загальної практики сімейної медицини по вул. Кузнецова, 30 с. Поліське Березнівського району Рівненської області</t>
  </si>
  <si>
    <t>Реконструкція Яполотської амбулаторії загальної практики-сімейної медицини за адресою: с. Яполоть, вул. Молодіжна, 3, Костопільського району Рівненської області</t>
  </si>
  <si>
    <t>Реконструкція будівлі амбулаторії загальної практики-сімейної медицини № 1 в м. Костопіль, вул. Д. Галицького, 10 Костопільського району, Рівненської області</t>
  </si>
  <si>
    <t>Реконструкція будівлі амбулаторії загальної практики-сімейної медицини № 3 в м. Костопіль, вул. Д.Галицького, 10, Костопільського району, Рівненської області</t>
  </si>
  <si>
    <t>Капітальний ремонт Здолбунівської АЗПСМ № 3 по вул. М. Старицького, 13 в м. Здолбунів Здолбунівського району, Рівненської області</t>
  </si>
  <si>
    <t>нерозподілений резерв</t>
  </si>
  <si>
    <t>Реконструкція фельдшерсько-акушерського пункту під лікарську амбулаторію загальної практики сімейної медицини по вул. Центральній, 6 в с. Головниця Корецького району</t>
  </si>
  <si>
    <t>Реконструкція лікарської амбулаторії загальної практики сімейної медицини по вул. Київській, 49 в с. Користь Корецького району Рівненської області</t>
  </si>
  <si>
    <t>Реконструкція лікарської амбулаторії загальної практики сімейної медицини по  провулку Рад, 2 в с. Невірків Корецького району Рівненської області</t>
  </si>
  <si>
    <t xml:space="preserve"> Реконструкція приміщення Комунального закладу "Бугринська амбулаторія загальної практики - сімейної медицини" Бугринської сільської ради з переплануванням першого поверху за адресою: вул. Князя Острозького, 9а в с. Бугрин Гощанського району Рівненської області</t>
  </si>
  <si>
    <t>Реконструкція амбулаторії загальної практики сімейної медицини по вул. Надслучанська, 91-А в  с. Моквин Березнівського району Рівненської області</t>
  </si>
  <si>
    <r>
      <t xml:space="preserve">Реконструкція амбулаторії загальної практики-сімейної медицини в с. Великий </t>
    </r>
    <r>
      <rPr>
        <i/>
        <sz val="12"/>
        <rFont val="Times New Roman"/>
        <family val="1"/>
      </rPr>
      <t>Стидин</t>
    </r>
    <r>
      <rPr>
        <i/>
        <sz val="12"/>
        <color indexed="8"/>
        <rFont val="Times New Roman"/>
        <family val="1"/>
      </rPr>
      <t xml:space="preserve"> по  вул. Центральна, 1 Костопільського району, Рівненської області</t>
    </r>
  </si>
  <si>
    <t>Реконструкція амбулаторії загальної практики-сімейної медицини в с. Головин по вул. Л. Українки, 59, Костопільського району, Рівненської області</t>
  </si>
  <si>
    <t>Капітальний ремонт будівлі амбулаторії загальної практики сімейної медицини на вул. Лісна, 22-А, с. Балашівка Березнівський район Рівненської області</t>
  </si>
  <si>
    <t>Капітальний ремонт будівлі амбулаторії загальної практики сімейної медицини на  вул. Першотравнева, 1-Б, с. Вітковичі Березнівський район Рівненської області</t>
  </si>
  <si>
    <t>Капітальний ремонт будівлі амбулаторії загальної практики сімейної медицини на  вул. Шевченка, 108-Г, с. Друхів Березнівський район Рівненської області</t>
  </si>
  <si>
    <t>Капітальний ремонт будівлі амбулаторії загальної практики сімейної медицини на  вул. Центральна, 122, с. Малинськ Березнівський район Рівненської області</t>
  </si>
  <si>
    <t>Капітальний ремонт будівлі амбулаторії загальної практики сімейної медицини на  вул. Андріївській, 10, с. Прислуч Березнівський район Рівненської області</t>
  </si>
  <si>
    <t>Капітальний ремонт будівлі амбулаторії загальної практики сімейної медицини на  вул. Незалежності, 185 а, с. Тишиця Березнівський район Рівненської області</t>
  </si>
  <si>
    <t>Капітальний ремонт Будеразької  АЗПСМ  по вул. Радянська, 66 в с. Будераж Здолбунівського району, Рівненської області</t>
  </si>
  <si>
    <t>Капітальний ремон будівлі амбулаторії ЗПСМ по вул. І.Наумця 24 б в с. Тутовичі Сарненського району Рівненської області</t>
  </si>
  <si>
    <t>Капітальний ремонт будівлі амбулаторії ЗПСМ по вул. Перецілля, 23 в с. Любиковичі Сарненського району Рівненської області</t>
  </si>
  <si>
    <t>1511180</t>
  </si>
  <si>
    <t>1180</t>
  </si>
  <si>
    <t>Виконання заходів в рамках реалізації програми "Спроможна школа для кращих результатів"</t>
  </si>
  <si>
    <t>Реконструкція загальноосвітньої школи 
I-III ступенів по вул. Центральній, 102, 
в с. Корнин Рівненського району</t>
  </si>
  <si>
    <t>2015 - 2020</t>
  </si>
  <si>
    <t>0717363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</si>
  <si>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</si>
  <si>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>Придбання ендоскопічного обладнання, відеоколоноскоп для комунального підприємства "Рівненська обласна дитяча лікарня" Рівненської обласної ради.
Адреса: 33027, Рівненська область, м. Рівне, 
вул. Київська, 60</t>
  </si>
  <si>
    <t>2019-2020</t>
  </si>
  <si>
    <t>Будівництво дошкільного навчального закладу ясла-садок за адресою вул. Коновальця, 16 у м. Рівному</t>
  </si>
  <si>
    <t>Реконструкція басейну загальноосвітньої школи І-ІІІ ст. № 7 по пров. Шкільному, 2 в  м. Дубно, Рівненської області</t>
  </si>
  <si>
    <t>1517367</t>
  </si>
  <si>
    <t xml:space="preserve">Нове будівництво лікарської амбулаторії загальної практики сімейної медицини по вул. Нова в с. Полиці Володимирецького району </t>
  </si>
  <si>
    <t xml:space="preserve">Нове будівництво лікарської амбулаторії загальної практики сімейної медицини в с. Селець Дубровицького району </t>
  </si>
  <si>
    <t xml:space="preserve">Нове будівництво лікарської амбулаторії загальної практики сімейної медицини в с. Колки Дубровицького району </t>
  </si>
  <si>
    <t xml:space="preserve">Нове будівництво лікарської амбулаторії загальної практики сімейної медицини в с. Берестя Дубровицького району </t>
  </si>
  <si>
    <t>Нове будівництво лікарської амбулаторії загальної практики сімейної медицини в с. Чудель Сарненського району Рівненської області</t>
  </si>
  <si>
    <t>Капітальний ремонт покриття вулиць Сурмичі та Острозька смт. Мізоч Здолбунівського району (коригування)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</si>
  <si>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</si>
  <si>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з районного бюджету Рівненського району</t>
  </si>
  <si>
    <t>Капітальний ремонт Грушвицького дошкільного навчального закладу (зовнішнє опорядження та утеплення фасадів, заміна покрівлі, вікон та зовнішніх дверей, відновлення функціонування приміщень другого поверху) за адресою: вул. Шкільна, 12, с. Грушвиця Перша Рівненського району</t>
  </si>
  <si>
    <t>2018-2021</t>
  </si>
  <si>
    <t>з сільського бюджету Головницької сільської ради Корецького району</t>
  </si>
  <si>
    <t>Співфінансування реконструкції фельдшерсько-акушерського пункту під лікарську амбулаторію загальної практики сімейної медицини по вул. Центральній, 6 в        с. Головниця Корецького району</t>
  </si>
  <si>
    <t>з сільського бюджету Невірківської сільської ради Корецького району</t>
  </si>
  <si>
    <t>Співфінансування реконструкції лікарської амбулаторії загальної практики сімейної медицини по провулку Рад, 2 в с. Невірків Корецького району Рівненської області</t>
  </si>
  <si>
    <t>Співфінансування на реалізацію об'єкту "Реконструкція приміщення під лікарську амбулаторію ЗПСМ в смт Володимирець Володимирецького району Рівненської області"</t>
  </si>
  <si>
    <t>2018-2020</t>
  </si>
  <si>
    <t>Реконструкція будівлі: «Спеціалізований дошкільний дитячий будинок» (влаштування шатрової покрівлі, утеплення фасадів) за адресою: вул. Олександра Олеся, 16, м. Рівне»), експертиза проекту</t>
  </si>
  <si>
    <t xml:space="preserve">Капітальний ремонт (підлоги ігрового залу) спортивного залу КЗ «Костопільський ліцей-інтернат спортивного профілю ІІ-ІІІ ступенів» Рівненської обласної ради  за адресою: вул. Дерев’яна, 7 м. Костопіль, Костопільський район, Рівненська область», проектні роботи </t>
  </si>
  <si>
    <t>Капітальний ремонт системи опалення будівлі клубу комунального закладу «Мізоцька спеціальна школа І-ІІ ступенів» Рівненської обласної ради за адресою: Здолбунівський район, смт Мізоч, вул. Хмельницького, 35», проектні роботи</t>
  </si>
  <si>
    <t>0611162</t>
  </si>
  <si>
    <t>1162</t>
  </si>
  <si>
    <t>Інші програми та заходи у сфері освіти</t>
  </si>
  <si>
    <t>0200000</t>
  </si>
  <si>
    <t>Рівненська обласна державна адміністрація</t>
  </si>
  <si>
    <t>0210000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</si>
  <si>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</si>
  <si>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</si>
  <si>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</si>
  <si>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Реконструкція фельдшерсько-акушерського пункту під амбулаторію загальної практики сімейної медицини по вул. Нова, 2 в с. Кам'янка Березнівського району Рівненської області</t>
  </si>
  <si>
    <t>Реконструкція фельдшерсько-акушерського пункту під амбулаторію загальної практики сімейної медицини по вул. Лесі Українки, 105А с. Поляни Березнівського району Рівненської області</t>
  </si>
  <si>
    <t>Реконструкція будівлі амбулаторії загальної практики-сімейної медицини № 1 в м. Костопіль на вул. Д. Галицького, 10 Костопільського району Рівненської області</t>
  </si>
  <si>
    <t>Реконструкція будівлі амбулаторії загальної практики-сімейної медицини № 3 в м. Костопіль на вул. Д. Галицького, 10 Костопільського району Рівненської області</t>
  </si>
  <si>
    <t>Капітальний ремонт будівлі амбулаторії загальної практики сімейної медицини на вул. Незалежності, 185А в с. Тишиця Березнівського району Рівненської області</t>
  </si>
  <si>
    <t>Реконструкція будівлі амбулаторії загальної практики сімейної медицини на вул. Надслучанська, 91А в с. Моквин Березнівського району Рівненської області</t>
  </si>
  <si>
    <t>Реконструкція фельдшерсько-акушерського пункту під амбулаторію загальної практики сімейної медицини по вул. Кузнецова, 30 с. Поліське  Березнівського району Рівненської області</t>
  </si>
  <si>
    <t xml:space="preserve"> Реконструкція приміщення Комунального закладу “Бугринська амбулаторія загальної практики - сімейної медициниˮ Бугринської сільської ради з переплануванням першого поверху за адресою: вул. Князя Острозького, 9а в с. Бугрин Гощанського району Рівненської області</t>
  </si>
  <si>
    <t>Реконструкція лікарської амбулаторії загальної практики сімейної медицини по провулку Рад, 2 в с. Невірків Корецького району Рівненської області</t>
  </si>
  <si>
    <t>Реконструкція будівлі амбулаторії загальної практики-сімейної медицини в с. Великий Стидин на вул. Центральній, 1 Костопільського району Рівненської області</t>
  </si>
  <si>
    <t>Реконструкція будівлі амбулаторії загальної практики-сімейної медицини в с. Яполоть на вул. Молодіжній, 3 Костопільського району Рівненської області</t>
  </si>
  <si>
    <t>Реконструкція будівлі амбулаторії загальної практики-сімейної медицини в с. Головин на вул. Л. Українки, 59 Костопільського району Рівненської області</t>
  </si>
  <si>
    <t>Капітальний ремонт будівлі амбулаторії загальної практики сімейної медицини на вул. Лісна, 22А в с. Балашівка Березнівського району Рівненської області</t>
  </si>
  <si>
    <t>Капітальний ремонт амбулаторії загальної практики сімейної медицини на вул. Першотравнева, 1-б в с. Вітковичі Березнівського району Рівненської області</t>
  </si>
  <si>
    <t>Капітальний ремонт будівлі амбулаторії загальної практики сімейної медицини на вул. Шевченка, 108-Г в с. Друхів Березнівського району Рівненської області</t>
  </si>
  <si>
    <t>Капітальний ремонт будівлі амбулаторії загальної практики сімейної медицини на вул. Центральна, 122 в с. Малинськ Березнівського району Рівненської області</t>
  </si>
  <si>
    <t>Капітальний ремонт будівлі амбулаторії загальної практики сімейної медицини на вул. Андріївській, 10 в с. Прислуч Березнівського району Рівненської області</t>
  </si>
  <si>
    <t>Капітальний ремонт будівлі амбулаторії ЗПСМ по вул. І.Наумця 24 б в с. Тутовичі Сарненського району Рівненської області</t>
  </si>
  <si>
    <t>0712152</t>
  </si>
  <si>
    <t>0763</t>
  </si>
  <si>
    <t>Інші програми та заходи у сфері охорони здоров’я</t>
  </si>
  <si>
    <t>Додаток  6</t>
  </si>
  <si>
    <t>1200000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</si>
  <si>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</si>
  <si>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1210000</t>
  </si>
  <si>
    <t>1217670</t>
  </si>
  <si>
    <t>7670</t>
  </si>
  <si>
    <t>Внески до статутного капіталу суб’єктів господарювання</t>
  </si>
  <si>
    <t>1219770</t>
  </si>
  <si>
    <t>9770</t>
  </si>
  <si>
    <t>Інші субвенції з місцевого бюджету</t>
  </si>
  <si>
    <t>Капітальний ремонт системи освітлення прохідних і коридорних приміщень та системи опалення із встановленням ІТП в навчальному корпусі КЗ "Костопільська спеціальна школа І-ІІІ ступенів" Рівненської обласної ради за адресою: Рівненська область, м.Костопіль, про. Пушкіна,3</t>
  </si>
  <si>
    <t>0611110</t>
  </si>
  <si>
    <t>1110</t>
  </si>
  <si>
    <t>0930</t>
  </si>
  <si>
    <t xml:space="preserve">Підготовка кадрів закладами професійної (професійно-технічної) освіти та іншими закладами освіти       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</si>
  <si>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</si>
  <si>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</si>
  <si>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здоров’я у гоcпітальних округах</t>
  </si>
  <si>
    <t>2020-2021</t>
  </si>
  <si>
    <t>100               (І черга)</t>
  </si>
  <si>
    <t xml:space="preserve">Реконструкція приймального 
відділення Комунального некомерційного підприємства "Березнівська центральна районна лікарня" Березнівської районної ради на  вул. Київська, 19 в м. Березне </t>
  </si>
  <si>
    <t>Реконструкція приймального  відділення лікувального корпусу Комунального некомерційного підприємства "Володимирецька центральна районна лікарня" 
по вул. Грушевського, 39, смт Володимирець</t>
  </si>
  <si>
    <t>Реконструкція приймального  відділення Комунального некомерційного підприємства "Дубенська міська лікарня" Дубенської міської ради за адресою: вул. Львівська, 73, м. Дубно</t>
  </si>
  <si>
    <t xml:space="preserve">Реконструкція приймального відділення терапевтичного корпусу Комунального некомерційного підприємства "Рокитнівська центральна районна лікарня" Рокитнівської районної ради Рівненської області по вул. Руслана Дубовця, 30 смт Рокитне Рокитнівського району </t>
  </si>
  <si>
    <t>Реконструкція приймального відділення Комунального некомерційного підприємства "Центральна міська лікарня" Рівненської міської ради за адресою:  вул. М. Карнаухова, 25а, м. Рівне</t>
  </si>
  <si>
    <t>Реконструкція дитячого терапевтичного корпусу під дитячий терапевтичний корпус з приймальним відділенням Комунального некомерційного підприємства "Сарненська центральна районна лікарня" Сарненської районної ради за адресою: вул. Ярослава Мудрого, 3, м. Сарни</t>
  </si>
  <si>
    <t>Реконстукція приймального відділення Рівненської обласної клінічної лікарні за адресою: вул. Київська, 78-г, м. Рівне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</si>
  <si>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</si>
  <si>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</si>
  <si>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</si>
  <si>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Департамент розвитку адміністративних послуг, соціальної, молодіжної політики та спорту Рівненської  обласної державної адміністрації</t>
  </si>
  <si>
    <t>1100000</t>
  </si>
  <si>
    <t>Управління у справах молоді  та спорту Рівненської обласної державної адміністрації</t>
  </si>
  <si>
    <t>1110000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</si>
  <si>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</si>
  <si>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</si>
  <si>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</si>
  <si>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</si>
  <si>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</si>
  <si>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</si>
  <si>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0813121</t>
  </si>
  <si>
    <t>Утримання та забезпечення діяльності центрів соціальних служб для сім’ї, дітей та молоді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</si>
  <si>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</si>
  <si>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</si>
  <si>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</si>
  <si>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1113133</t>
  </si>
  <si>
    <t>3133</t>
  </si>
  <si>
    <t>Інші заходи та заклади молодіжної політики</t>
  </si>
  <si>
    <t>1115032</t>
  </si>
  <si>
    <t>5032</t>
  </si>
  <si>
    <t>0810</t>
  </si>
  <si>
    <t>Фінансова підтримка дитячо-юнацьких спортивних шкіл фізкультурно-спортивних товариств</t>
  </si>
  <si>
    <t>1115042</t>
  </si>
  <si>
    <t>5042</t>
  </si>
  <si>
    <t xml:space="preserve">Фінансова підтримка спортивних споруд, які належать громадським організаціям фізкультурно-спортивної спрямованості
</t>
  </si>
  <si>
    <t>1117325</t>
  </si>
  <si>
    <t>7325</t>
  </si>
  <si>
    <t xml:space="preserve">Будівництво споруд, установ та закладів фізичної культури і спорту    </t>
  </si>
  <si>
    <t>Капітальний ремонт приміщення  з влаштуванням санвузлів для маломобільних груп населення в комунальному закладі «Рівненський регіональний центр з фізичної культури і спорту осіб з інвалідністю «Інваспорт» Рівненської обласної ради, у тому числі проектні роботи</t>
  </si>
  <si>
    <t>0813133</t>
  </si>
  <si>
    <t>0717322</t>
  </si>
  <si>
    <t>7322</t>
  </si>
  <si>
    <r>
      <t xml:space="preserve">Будівництво </t>
    </r>
    <r>
      <rPr>
        <sz val="12"/>
        <color indexed="63"/>
        <rFont val="Times New Roman"/>
        <family val="1"/>
      </rPr>
      <t>медичних установ та закладів</t>
    </r>
  </si>
  <si>
    <t>Капітальний ремонт частини системи опалення та підготовки гарячої води з погодозалежним автоматичним регулюванням приміщення комунального підприємства «Рівненський обласний фтизіопульмонологічний медичний центр» Рівненської обласної ради, в м. Рівне вул. Дворецька, 108»</t>
  </si>
  <si>
    <t>0611161</t>
  </si>
  <si>
    <t>1161</t>
  </si>
  <si>
    <t>Забезпечення діяльності інших закладів у сфері освіти</t>
  </si>
  <si>
    <t xml:space="preserve">Капітальний ремонт з заміною котла котельні КЗ «Клеванська спеціальна школа №1 І-ІІІ ступенів» Рівненської обласної ради за адресою: Рівненська область, Рівненський район, смт Клевань, вул. Шкільна, 15, проектні роботи </t>
  </si>
  <si>
    <t>1519770</t>
  </si>
  <si>
    <t xml:space="preserve">Інші субвенції з місцевого бюджету </t>
  </si>
  <si>
    <t>Співфінансування по об’єкту "Капітальний ремонт дорожнього покриття автомобільної дороги обласного значення О180408 Черешнівка-Рачин від ПК107+50 до ПК128+00 Дубенського району Рівненської області"</t>
  </si>
  <si>
    <t>з сільського бюджету Тараканівської об’єднаної територіальної громади Дубенського району</t>
  </si>
  <si>
    <t>Реконструкцію будівлі амбулаторії загальної практики-сімейної медицини в с.Головин на вул.Л.Українки, 59 Костопільського району Рівненської області</t>
  </si>
  <si>
    <t>з районного бюджету Костопільського району</t>
  </si>
  <si>
    <t xml:space="preserve">Співфінансування по проекту "Капітальний ремонт Будеразької АЗПСМ по вул. Радянська, 66 в с.Будераж Здолбунівського району, Рівненської області" </t>
  </si>
  <si>
    <t>з районного бюджету Здолбунівського району</t>
  </si>
  <si>
    <t>Реконструкція фельдшерсько-акушерського пункту під амбулаторію загальної практики сімейної медицини по вул. Кузнецова, 30 в с.Поліське Березнівського району Рівненської області</t>
  </si>
  <si>
    <t>Капітальний ремонт будівлі амбулаторії загальної практики сімейної медицини на вул. Незалежності, 185А в с.Тишиця Березнівського району Рівненської області</t>
  </si>
  <si>
    <t>Капітальний ремонт будівлі амбулаторії загальної практики сімейної медицини на вул. Лісна, 22А в с.Балашівка Березнівського району  Рівненської області</t>
  </si>
  <si>
    <t>Капітальний ремонт будівлі амбулаторії загальної практики сімейної медицини на вул. Першотравнева, 1-Б, с. Вітковичі Березнівський район Рівненської області</t>
  </si>
  <si>
    <t>з районного бюджету Березнівського району</t>
  </si>
  <si>
    <t>Співфінансування по проєкту: "Капітальний ремонт будівлі амбулаторії ЗПСМ по вул.Перецілля,23 в с.Любиковичі Сарненського району Рівненської області"</t>
  </si>
  <si>
    <t>з районного бюджету Сарненського району</t>
  </si>
  <si>
    <t>Співфінансування проекту "Будівництво НВК по вул.Шкільна,11 в с.Борбин Млинівського району</t>
  </si>
  <si>
    <t>з сільського бюджету Острожецької об"єднаної територіальної громади Млинівського району за рахунок субвенції з місцевого бюджету за рахунок залишку коштів освітньої субвенції, що утворився на початок бюджетного періоду</t>
  </si>
  <si>
    <t>1517368</t>
  </si>
  <si>
    <t>7368</t>
  </si>
  <si>
    <t>Виконання інвестиційних проектів за рахунок субвенцій з інших бюджетів</t>
  </si>
  <si>
    <t>Реконструкція опорного закладу Прислуцький навчально-виховний комплекс "Загальноосвітня школа I - III ступенів - дошкільний навчальний заклад" Березнівської районної ради Рівненської області по вул. Андріївській, 91 в с.Прислуч Березнівського району Рівненської області</t>
  </si>
  <si>
    <t>2019-2021</t>
  </si>
  <si>
    <t>з Березнівського району за рахунок субвенції з місцевого бюджету за рахунок залишку коштів освітньої субвенції, що утворився на початок бюджетного періоду</t>
  </si>
  <si>
    <t>Реконструкція загальноосвітньої школи I-III ступенів по вул. Центральній, 102 в с. Корнин  Рівненського району</t>
  </si>
  <si>
    <t>2015-2020</t>
  </si>
  <si>
    <t xml:space="preserve">з сільського бюджету Корнинської об'єднаної територіальної громади Рівненського району </t>
  </si>
  <si>
    <t>з міського бюджету міста Рівного</t>
  </si>
  <si>
    <t>Реконструкція хірургічного корпусу під хірургічний корпус з приймальним відділеннням КНП "Центральна міська лікарня" Рівненської міської ради за адресою: вул. М. Карнаухова, 25а, м. Рівне, Рівненська область</t>
  </si>
  <si>
    <t>з міського бюджету міста Дубно</t>
  </si>
  <si>
    <t>Реконструкція приймального відділення  головного корпусу КНП “Дубенська міська лікарня” Дубенської міської ради за адресою: вул.Львівська, 73, м.Дубно, Рівненська область</t>
  </si>
  <si>
    <t>з міського бюджету міста Березне</t>
  </si>
  <si>
    <t>з районного бюджету Зарічненського району</t>
  </si>
  <si>
    <t>Капітальний ремонт вулиці 1-го Грудня від вулиці Лесі Українки до вулиці Партизанська в смт. Зарічне Рівненської області</t>
  </si>
  <si>
    <t>0712020</t>
  </si>
  <si>
    <t>0732</t>
  </si>
  <si>
    <t xml:space="preserve">Спеціалізована стаціонарна медична допомога населенню </t>
  </si>
  <si>
    <r>
      <t xml:space="preserve">Додаток  6 </t>
    </r>
    <r>
      <rPr>
        <vertAlign val="superscript"/>
        <sz val="12"/>
        <rFont val="Times New Roman"/>
        <family val="1"/>
      </rPr>
      <t>1</t>
    </r>
  </si>
  <si>
    <t>Реконструкція фельдшерсько-акушерського пункту під амбулаторію загальної практики сімейної медицини по вул. Л. Українки, 105А в с.Поляни Березнівського району Рівненської області</t>
  </si>
  <si>
    <t>Співфінансування об'єкту "Капітальний ремонт вул. Лермонтова на ділянці від перехрестя з вул. Лесі Українки до перехрестя з вул. Богдана Хмельницького на ділянці від перехрестя з вул. Лермонтова до буд. № 19 в м.Березне Рівненської області"</t>
  </si>
  <si>
    <t>від 21 серпня 2020 року №1745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</si>
</sst>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_-* #,##0.0\ &quot;грн.&quot;_-;\-* #,##0.0\ &quot;грн.&quot;_-;_-* &quot;-&quot;?\ &quot;грн.&quot;_-;_-@_-"/>
    <numFmt numFmtId="192" formatCode="_-* #,##0.0\ _г_р_н_._-;\-* #,##0.0\ _г_р_н_._-;_-* &quot;-&quot;?\ _г_р_н_._-;_-@_-"/>
    <numFmt numFmtId="193" formatCode="_-* #,##0.000\ _г_р_н_._-;\-* #,##0.000\ _г_р_н_._-;_-* &quot;-&quot;??\ _г_р_н_._-;_-@_-"/>
    <numFmt numFmtId="194" formatCode="_-* #,##0.0\ _г_р_н_._-;\-* #,##0.0\ _г_р_н_._-;_-* &quot;-&quot;??\ _г_р_н_._-;_-@_-"/>
    <numFmt numFmtId="195" formatCode="_-* #,##0\ _г_р_н_._-;\-* #,##0\ _г_р_н_._-;_-* &quot;-&quot;??\ _г_р_н_._-;_-@_-"/>
    <numFmt numFmtId="196" formatCode="#,##0.00\ _г_р_н_."/>
    <numFmt numFmtId="197" formatCode="#,##0.00\ &quot;грн.&quot;"/>
    <numFmt numFmtId="198" formatCode="#,##0.0\ _г_р_н_."/>
    <numFmt numFmtId="199" formatCode="#,##0\ _г_р_н_."/>
    <numFmt numFmtId="200" formatCode="_-* #,##0.00\ _г_р_н_._-;\-* #,##0.00\ _г_р_н_._-;_-* &quot;-&quot;?\ _г_р_н_._-;_-@_-"/>
    <numFmt numFmtId="201" formatCode="#,##0.0"/>
    <numFmt numFmtId="202" formatCode="_-* #,##0\ _г_р_н_._-;\-* #,##0\ _г_р_н_._-;_-* &quot;-&quot;?\ _г_р_н_._-;_-@_-"/>
    <numFmt numFmtId="203" formatCode="[$-422]d\ mmmm\ yyyy&quot; р.&quot;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Так&quot;;&quot;Так&quot;;&quot;Ні&quot;"/>
    <numFmt numFmtId="209" formatCode="&quot;True&quot;;&quot;True&quot;;&quot;False&quot;"/>
    <numFmt numFmtId="210" formatCode="&quot;Увімк&quot;;&quot;Увімк&quot;;&quot;Вимк&quot;"/>
    <numFmt numFmtId="211" formatCode="[$¥€-2]\ ###,000_);[Red]\([$€-2]\ ###,000\)"/>
    <numFmt numFmtId="212" formatCode="#,##0.000"/>
    <numFmt numFmtId="213" formatCode="0.000"/>
    <numFmt numFmtId="214" formatCode="0.00000"/>
  </numFmts>
  <fonts count="6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 Cyr"/>
      <family val="0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1"/>
    </font>
    <font>
      <sz val="10"/>
      <name val="Arial"/>
      <family val="2"/>
    </font>
    <font>
      <sz val="13"/>
      <name val="Times New Roman"/>
      <family val="1"/>
    </font>
    <font>
      <sz val="12"/>
      <color indexed="63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3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23" fillId="0" borderId="0">
      <alignment/>
      <protection/>
    </xf>
    <xf numFmtId="0" fontId="10" fillId="0" borderId="0">
      <alignment vertical="top"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15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201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13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01" fontId="2" fillId="0" borderId="10" xfId="52" applyNumberFormat="1" applyFont="1" applyBorder="1" applyAlignment="1">
      <alignment vertical="top" wrapText="1"/>
      <protection/>
    </xf>
    <xf numFmtId="0" fontId="19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201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19" fillId="34" borderId="10" xfId="0" applyNumberFormat="1" applyFont="1" applyFill="1" applyBorder="1" applyAlignment="1" applyProtection="1">
      <alignment horizontal="right" vertical="center" wrapText="1"/>
      <protection/>
    </xf>
    <xf numFmtId="4" fontId="19" fillId="34" borderId="10" xfId="0" applyNumberFormat="1" applyFont="1" applyFill="1" applyBorder="1" applyAlignment="1" applyProtection="1">
      <alignment horizontal="right" vertical="center" wrapText="1"/>
      <protection/>
    </xf>
    <xf numFmtId="4" fontId="19" fillId="0" borderId="10" xfId="0" applyNumberFormat="1" applyFont="1" applyFill="1" applyBorder="1" applyAlignment="1" applyProtection="1">
      <alignment horizontal="right" vertical="center" wrapText="1"/>
      <protection/>
    </xf>
    <xf numFmtId="201" fontId="19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9" fillId="34" borderId="10" xfId="0" applyFont="1" applyFill="1" applyBorder="1" applyAlignment="1">
      <alignment horizontal="right" vertical="center" wrapText="1"/>
    </xf>
    <xf numFmtId="3" fontId="19" fillId="34" borderId="12" xfId="0" applyNumberFormat="1" applyFont="1" applyFill="1" applyBorder="1" applyAlignment="1" applyProtection="1">
      <alignment horizontal="right" vertical="center" wrapText="1"/>
      <protection/>
    </xf>
    <xf numFmtId="49" fontId="22" fillId="0" borderId="10" xfId="0" applyNumberFormat="1" applyFont="1" applyFill="1" applyBorder="1" applyAlignment="1">
      <alignment horizontal="left" vertical="top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3" fontId="19" fillId="34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14" fillId="0" borderId="10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right" vertical="center" wrapText="1"/>
    </xf>
    <xf numFmtId="49" fontId="22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201" fontId="2" fillId="0" borderId="10" xfId="0" applyNumberFormat="1" applyFont="1" applyBorder="1" applyAlignment="1">
      <alignment horizontal="right" vertical="center" wrapText="1"/>
    </xf>
    <xf numFmtId="190" fontId="2" fillId="0" borderId="10" xfId="0" applyNumberFormat="1" applyFont="1" applyBorder="1" applyAlignment="1">
      <alignment horizontal="right" vertical="center" wrapText="1"/>
    </xf>
    <xf numFmtId="190" fontId="2" fillId="33" borderId="10" xfId="0" applyNumberFormat="1" applyFont="1" applyFill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 wrapText="1"/>
    </xf>
    <xf numFmtId="190" fontId="2" fillId="0" borderId="10" xfId="0" applyNumberFormat="1" applyFont="1" applyFill="1" applyBorder="1" applyAlignment="1" applyProtection="1">
      <alignment horizontal="right" vertical="center" wrapText="1"/>
      <protection/>
    </xf>
    <xf numFmtId="190" fontId="19" fillId="34" borderId="10" xfId="0" applyNumberFormat="1" applyFont="1" applyFill="1" applyBorder="1" applyAlignment="1" applyProtection="1">
      <alignment horizontal="right" vertical="center" wrapText="1"/>
      <protection/>
    </xf>
    <xf numFmtId="190" fontId="19" fillId="34" borderId="10" xfId="0" applyNumberFormat="1" applyFont="1" applyFill="1" applyBorder="1" applyAlignment="1">
      <alignment horizontal="right" vertical="center" wrapText="1"/>
    </xf>
    <xf numFmtId="190" fontId="12" fillId="0" borderId="10" xfId="0" applyNumberFormat="1" applyFont="1" applyFill="1" applyBorder="1" applyAlignment="1" applyProtection="1">
      <alignment vertical="top"/>
      <protection/>
    </xf>
    <xf numFmtId="201" fontId="1" fillId="33" borderId="10" xfId="0" applyNumberFormat="1" applyFont="1" applyFill="1" applyBorder="1" applyAlignment="1">
      <alignment horizontal="right" vertical="center"/>
    </xf>
    <xf numFmtId="201" fontId="61" fillId="0" borderId="10" xfId="0" applyNumberFormat="1" applyFont="1" applyBorder="1" applyAlignment="1">
      <alignment horizontal="right" vertical="center" wrapText="1"/>
    </xf>
    <xf numFmtId="201" fontId="14" fillId="0" borderId="10" xfId="0" applyNumberFormat="1" applyFont="1" applyFill="1" applyBorder="1" applyAlignment="1" applyProtection="1">
      <alignment vertical="top"/>
      <protection/>
    </xf>
    <xf numFmtId="3" fontId="12" fillId="0" borderId="10" xfId="0" applyNumberFormat="1" applyFont="1" applyFill="1" applyBorder="1" applyAlignment="1" applyProtection="1">
      <alignment vertical="top"/>
      <protection/>
    </xf>
    <xf numFmtId="201" fontId="19" fillId="0" borderId="10" xfId="52" applyNumberFormat="1" applyFont="1" applyBorder="1" applyAlignment="1">
      <alignment vertical="top" wrapText="1"/>
      <protection/>
    </xf>
    <xf numFmtId="49" fontId="13" fillId="0" borderId="12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201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>
      <alignment vertical="center"/>
    </xf>
    <xf numFmtId="4" fontId="1" fillId="33" borderId="0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 wrapText="1"/>
    </xf>
    <xf numFmtId="201" fontId="19" fillId="0" borderId="10" xfId="0" applyNumberFormat="1" applyFont="1" applyFill="1" applyBorder="1" applyAlignment="1">
      <alignment vertical="center" wrapText="1"/>
    </xf>
    <xf numFmtId="201" fontId="2" fillId="0" borderId="10" xfId="0" applyNumberFormat="1" applyFont="1" applyFill="1" applyBorder="1" applyAlignment="1" applyProtection="1">
      <alignment vertical="center" wrapText="1"/>
      <protection/>
    </xf>
    <xf numFmtId="0" fontId="21" fillId="34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190" fontId="2" fillId="0" borderId="10" xfId="0" applyNumberFormat="1" applyFont="1" applyFill="1" applyBorder="1" applyAlignment="1" applyProtection="1">
      <alignment vertical="center" wrapText="1"/>
      <protection/>
    </xf>
    <xf numFmtId="201" fontId="1" fillId="0" borderId="10" xfId="0" applyNumberFormat="1" applyFont="1" applyFill="1" applyBorder="1" applyAlignment="1" applyProtection="1">
      <alignment vertical="center" wrapText="1"/>
      <protection/>
    </xf>
    <xf numFmtId="3" fontId="19" fillId="34" borderId="10" xfId="0" applyNumberFormat="1" applyFont="1" applyFill="1" applyBorder="1" applyAlignment="1" applyProtection="1">
      <alignment vertical="center" wrapText="1"/>
      <protection/>
    </xf>
    <xf numFmtId="3" fontId="19" fillId="0" borderId="10" xfId="0" applyNumberFormat="1" applyFont="1" applyFill="1" applyBorder="1" applyAlignment="1" applyProtection="1">
      <alignment vertical="center" wrapText="1"/>
      <protection/>
    </xf>
    <xf numFmtId="190" fontId="19" fillId="0" borderId="10" xfId="0" applyNumberFormat="1" applyFont="1" applyFill="1" applyBorder="1" applyAlignment="1" applyProtection="1">
      <alignment vertical="center" wrapText="1"/>
      <protection/>
    </xf>
    <xf numFmtId="201" fontId="19" fillId="0" borderId="10" xfId="0" applyNumberFormat="1" applyFont="1" applyFill="1" applyBorder="1" applyAlignment="1" applyProtection="1">
      <alignment vertical="center" wrapText="1"/>
      <protection/>
    </xf>
    <xf numFmtId="190" fontId="19" fillId="34" borderId="10" xfId="0" applyNumberFormat="1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3" fontId="19" fillId="34" borderId="12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201" fontId="21" fillId="0" borderId="10" xfId="0" applyNumberFormat="1" applyFont="1" applyFill="1" applyBorder="1" applyAlignment="1" applyProtection="1">
      <alignment vertical="center" wrapText="1"/>
      <protection/>
    </xf>
    <xf numFmtId="4" fontId="19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>
      <alignment vertical="center" wrapText="1"/>
    </xf>
    <xf numFmtId="201" fontId="21" fillId="34" borderId="10" xfId="0" applyNumberFormat="1" applyFont="1" applyFill="1" applyBorder="1" applyAlignment="1" applyProtection="1">
      <alignment vertical="center" wrapText="1"/>
      <protection/>
    </xf>
    <xf numFmtId="49" fontId="1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0" fontId="62" fillId="35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vertical="top" wrapText="1"/>
    </xf>
    <xf numFmtId="0" fontId="19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right" vertical="center" wrapText="1"/>
    </xf>
    <xf numFmtId="3" fontId="2" fillId="34" borderId="12" xfId="0" applyNumberFormat="1" applyFont="1" applyFill="1" applyBorder="1" applyAlignment="1" applyProtection="1">
      <alignment horizontal="right" vertical="center" wrapText="1"/>
      <protection/>
    </xf>
    <xf numFmtId="190" fontId="2" fillId="34" borderId="10" xfId="0" applyNumberFormat="1" applyFont="1" applyFill="1" applyBorder="1" applyAlignment="1" applyProtection="1">
      <alignment horizontal="right" vertical="center" wrapText="1"/>
      <protection/>
    </xf>
    <xf numFmtId="201" fontId="19" fillId="0" borderId="10" xfId="0" applyNumberFormat="1" applyFont="1" applyFill="1" applyBorder="1" applyAlignment="1" applyProtection="1">
      <alignment horizontal="right" vertical="center" wrapText="1"/>
      <protection/>
    </xf>
    <xf numFmtId="4" fontId="19" fillId="35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63" fillId="0" borderId="10" xfId="0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90" fontId="19" fillId="35" borderId="10" xfId="0" applyNumberFormat="1" applyFont="1" applyFill="1" applyBorder="1" applyAlignment="1">
      <alignment horizontal="right" vertical="center" wrapText="1"/>
    </xf>
    <xf numFmtId="4" fontId="19" fillId="35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 applyProtection="1">
      <alignment vertical="top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" fontId="24" fillId="0" borderId="10" xfId="0" applyNumberFormat="1" applyFont="1" applyFill="1" applyBorder="1" applyAlignment="1">
      <alignment horizontal="right" vertical="top" wrapText="1"/>
    </xf>
    <xf numFmtId="4" fontId="2" fillId="35" borderId="10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Border="1" applyAlignment="1">
      <alignment vertical="top" wrapText="1"/>
    </xf>
    <xf numFmtId="4" fontId="2" fillId="35" borderId="10" xfId="0" applyNumberFormat="1" applyFont="1" applyFill="1" applyBorder="1" applyAlignment="1" applyProtection="1">
      <alignment horizontal="right" vertical="center" wrapText="1"/>
      <protection/>
    </xf>
    <xf numFmtId="3" fontId="19" fillId="34" borderId="12" xfId="0" applyNumberFormat="1" applyFont="1" applyFill="1" applyBorder="1" applyAlignment="1">
      <alignment horizontal="right" vertical="center" wrapText="1"/>
    </xf>
    <xf numFmtId="0" fontId="19" fillId="0" borderId="10" xfId="58" applyFont="1" applyFill="1" applyBorder="1" applyAlignment="1">
      <alignment horizontal="left" vertical="center" wrapText="1"/>
      <protection/>
    </xf>
    <xf numFmtId="3" fontId="2" fillId="34" borderId="10" xfId="0" applyNumberFormat="1" applyFont="1" applyFill="1" applyBorder="1" applyAlignment="1">
      <alignment horizontal="right" vertical="center" wrapText="1"/>
    </xf>
    <xf numFmtId="190" fontId="2" fillId="34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49" fontId="18" fillId="0" borderId="13" xfId="0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center" vertical="top" wrapText="1"/>
    </xf>
    <xf numFmtId="180" fontId="5" fillId="0" borderId="0" xfId="43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Грошовий 2" xfId="45"/>
    <cellStyle name="Добре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_Додаток _ 3 зм_ни 4575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 2" xfId="57"/>
    <cellStyle name="Обычный_Пропозиції _17.08.2007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Середній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view="pageBreakPreview" zoomScaleSheetLayoutView="100" zoomScalePageLayoutView="0" workbookViewId="0" topLeftCell="A1">
      <selection activeCell="F4" sqref="F4"/>
    </sheetView>
  </sheetViews>
  <sheetFormatPr defaultColWidth="9.125" defaultRowHeight="12.75"/>
  <cols>
    <col min="1" max="1" width="13.50390625" style="2" customWidth="1"/>
    <col min="2" max="2" width="13.125" style="2" customWidth="1"/>
    <col min="3" max="3" width="14.00390625" style="2" customWidth="1"/>
    <col min="4" max="4" width="45.50390625" style="2" customWidth="1"/>
    <col min="5" max="5" width="45.00390625" style="2" customWidth="1"/>
    <col min="6" max="7" width="14.50390625" style="2" customWidth="1"/>
    <col min="8" max="8" width="13.00390625" style="2" customWidth="1"/>
    <col min="9" max="9" width="17.00390625" style="2" customWidth="1"/>
    <col min="10" max="10" width="12.50390625" style="2" customWidth="1"/>
    <col min="11" max="11" width="13.875" style="2" bestFit="1" customWidth="1"/>
    <col min="12" max="12" width="15.375" style="2" customWidth="1"/>
    <col min="13" max="16384" width="9.125" style="2" customWidth="1"/>
  </cols>
  <sheetData>
    <row r="1" spans="1:9" ht="15">
      <c r="A1" s="3"/>
      <c r="B1" s="3"/>
      <c r="C1" s="3"/>
      <c r="H1" s="21" t="s">
        <v>148</v>
      </c>
      <c r="I1" s="21"/>
    </row>
    <row r="2" spans="1:8" ht="15">
      <c r="A2" s="3"/>
      <c r="B2" s="3"/>
      <c r="C2" s="3"/>
      <c r="H2" s="2" t="s">
        <v>0</v>
      </c>
    </row>
    <row r="3" spans="1:8" ht="15">
      <c r="A3" s="3"/>
      <c r="B3" s="3"/>
      <c r="C3" s="3"/>
      <c r="H3" s="14" t="s">
        <v>34</v>
      </c>
    </row>
    <row r="4" spans="1:8" ht="15">
      <c r="A4" s="3"/>
      <c r="B4" s="3"/>
      <c r="C4" s="3"/>
      <c r="H4" s="14" t="s">
        <v>35</v>
      </c>
    </row>
    <row r="5" spans="1:8" ht="14.25" customHeight="1">
      <c r="A5" s="1"/>
      <c r="B5" s="1"/>
      <c r="H5" s="2" t="s">
        <v>255</v>
      </c>
    </row>
    <row r="6" spans="2:10" ht="50.25" customHeight="1">
      <c r="B6" s="132" t="s">
        <v>27</v>
      </c>
      <c r="C6" s="132"/>
      <c r="D6" s="132"/>
      <c r="E6" s="132"/>
      <c r="F6" s="132"/>
      <c r="G6" s="132"/>
      <c r="H6" s="132"/>
      <c r="I6" s="132"/>
      <c r="J6" s="132"/>
    </row>
    <row r="7" spans="1:10" ht="17.25">
      <c r="A7" s="133">
        <v>17100000000</v>
      </c>
      <c r="B7" s="133"/>
      <c r="C7" s="28"/>
      <c r="D7" s="28"/>
      <c r="E7" s="28"/>
      <c r="F7" s="28"/>
      <c r="G7" s="28"/>
      <c r="H7" s="28"/>
      <c r="I7" s="28"/>
      <c r="J7" s="28"/>
    </row>
    <row r="8" spans="1:10" ht="17.25">
      <c r="A8" s="134" t="s">
        <v>14</v>
      </c>
      <c r="B8" s="134"/>
      <c r="C8" s="28"/>
      <c r="D8" s="28"/>
      <c r="E8" s="28"/>
      <c r="F8" s="28"/>
      <c r="G8" s="28"/>
      <c r="H8" s="28"/>
      <c r="I8" s="28"/>
      <c r="J8" s="28"/>
    </row>
    <row r="9" ht="9" customHeight="1"/>
    <row r="10" spans="1:10" ht="117" customHeight="1">
      <c r="A10" s="25" t="s">
        <v>18</v>
      </c>
      <c r="B10" s="25" t="s">
        <v>19</v>
      </c>
      <c r="C10" s="25" t="s">
        <v>8</v>
      </c>
      <c r="D10" s="16" t="s">
        <v>20</v>
      </c>
      <c r="E10" s="7" t="s">
        <v>21</v>
      </c>
      <c r="F10" s="7" t="s">
        <v>22</v>
      </c>
      <c r="G10" s="7" t="s">
        <v>23</v>
      </c>
      <c r="H10" s="7" t="s">
        <v>24</v>
      </c>
      <c r="I10" s="7" t="s">
        <v>25</v>
      </c>
      <c r="J10" s="7" t="s">
        <v>26</v>
      </c>
    </row>
    <row r="11" spans="1:10" ht="15">
      <c r="A11" s="26">
        <v>1</v>
      </c>
      <c r="B11" s="26">
        <v>2</v>
      </c>
      <c r="C11" s="26">
        <v>3</v>
      </c>
      <c r="D11" s="22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</row>
    <row r="12" spans="1:10" ht="30.75">
      <c r="A12" s="6" t="s">
        <v>121</v>
      </c>
      <c r="B12" s="12"/>
      <c r="C12" s="5"/>
      <c r="D12" s="5" t="s">
        <v>122</v>
      </c>
      <c r="E12" s="6" t="s">
        <v>10</v>
      </c>
      <c r="F12" s="33"/>
      <c r="G12" s="54"/>
      <c r="H12" s="58"/>
      <c r="I12" s="47">
        <f>I13</f>
        <v>1000000</v>
      </c>
      <c r="J12" s="64"/>
    </row>
    <row r="13" spans="1:10" ht="30.75">
      <c r="A13" s="6" t="s">
        <v>123</v>
      </c>
      <c r="B13" s="12"/>
      <c r="C13" s="5"/>
      <c r="D13" s="5" t="s">
        <v>122</v>
      </c>
      <c r="E13" s="6"/>
      <c r="F13" s="33"/>
      <c r="G13" s="54"/>
      <c r="H13" s="58"/>
      <c r="I13" s="47">
        <f>I14</f>
        <v>1000000</v>
      </c>
      <c r="J13" s="64"/>
    </row>
    <row r="14" spans="1:10" ht="46.5">
      <c r="A14" s="17" t="s">
        <v>124</v>
      </c>
      <c r="B14" s="17" t="s">
        <v>125</v>
      </c>
      <c r="C14" s="17" t="s">
        <v>48</v>
      </c>
      <c r="D14" s="19" t="s">
        <v>126</v>
      </c>
      <c r="E14" s="27"/>
      <c r="F14" s="27"/>
      <c r="G14" s="27"/>
      <c r="H14" s="27"/>
      <c r="I14" s="32">
        <v>1000000</v>
      </c>
      <c r="J14" s="27"/>
    </row>
    <row r="15" spans="1:10" ht="30.75">
      <c r="A15" s="6" t="s">
        <v>15</v>
      </c>
      <c r="B15" s="12"/>
      <c r="C15" s="5"/>
      <c r="D15" s="5" t="s">
        <v>16</v>
      </c>
      <c r="E15" s="6" t="s">
        <v>10</v>
      </c>
      <c r="F15" s="33"/>
      <c r="G15" s="33"/>
      <c r="H15" s="33"/>
      <c r="I15" s="47">
        <f>I16</f>
        <v>5763899.5600000005</v>
      </c>
      <c r="J15" s="31"/>
    </row>
    <row r="16" spans="1:12" ht="30.75">
      <c r="A16" s="6" t="s">
        <v>17</v>
      </c>
      <c r="B16" s="12"/>
      <c r="C16" s="5"/>
      <c r="D16" s="5" t="s">
        <v>16</v>
      </c>
      <c r="E16" s="6"/>
      <c r="F16" s="33"/>
      <c r="G16" s="33"/>
      <c r="H16" s="33"/>
      <c r="I16" s="47">
        <f>SUM(I17:I23)</f>
        <v>5763899.5600000005</v>
      </c>
      <c r="J16" s="31"/>
      <c r="L16" s="73"/>
    </row>
    <row r="17" spans="1:10" ht="62.25">
      <c r="A17" s="17" t="s">
        <v>44</v>
      </c>
      <c r="B17" s="17" t="s">
        <v>45</v>
      </c>
      <c r="C17" s="17" t="s">
        <v>46</v>
      </c>
      <c r="D17" s="19" t="s">
        <v>47</v>
      </c>
      <c r="E17" s="17"/>
      <c r="F17" s="17"/>
      <c r="G17" s="17"/>
      <c r="H17" s="17"/>
      <c r="I17" s="32">
        <f>272787+37500</f>
        <v>310287</v>
      </c>
      <c r="J17" s="17"/>
    </row>
    <row r="18" spans="1:10" ht="78">
      <c r="A18" s="17" t="s">
        <v>53</v>
      </c>
      <c r="B18" s="100" t="s">
        <v>54</v>
      </c>
      <c r="C18" s="100" t="s">
        <v>46</v>
      </c>
      <c r="D18" s="101" t="s">
        <v>55</v>
      </c>
      <c r="E18" s="17"/>
      <c r="F18" s="17"/>
      <c r="G18" s="17"/>
      <c r="H18" s="17"/>
      <c r="I18" s="32">
        <f>80000-40201</f>
        <v>39799</v>
      </c>
      <c r="J18" s="17"/>
    </row>
    <row r="19" spans="1:10" ht="46.5">
      <c r="A19" s="17" t="s">
        <v>159</v>
      </c>
      <c r="B19" s="18" t="s">
        <v>160</v>
      </c>
      <c r="C19" s="18" t="s">
        <v>161</v>
      </c>
      <c r="D19" s="19" t="s">
        <v>162</v>
      </c>
      <c r="E19" s="17"/>
      <c r="F19" s="17"/>
      <c r="G19" s="17"/>
      <c r="H19" s="17"/>
      <c r="I19" s="32">
        <v>46800</v>
      </c>
      <c r="J19" s="17"/>
    </row>
    <row r="20" spans="1:10" ht="30.75">
      <c r="A20" s="17" t="s">
        <v>56</v>
      </c>
      <c r="B20" s="18" t="s">
        <v>57</v>
      </c>
      <c r="C20" s="18" t="s">
        <v>58</v>
      </c>
      <c r="D20" s="19" t="s">
        <v>59</v>
      </c>
      <c r="E20" s="30"/>
      <c r="F20" s="50"/>
      <c r="G20" s="48"/>
      <c r="H20" s="57"/>
      <c r="I20" s="32">
        <v>25776</v>
      </c>
      <c r="J20" s="56"/>
    </row>
    <row r="21" spans="1:10" ht="30.75">
      <c r="A21" s="17" t="s">
        <v>212</v>
      </c>
      <c r="B21" s="18" t="s">
        <v>213</v>
      </c>
      <c r="C21" s="18" t="s">
        <v>37</v>
      </c>
      <c r="D21" s="19" t="s">
        <v>214</v>
      </c>
      <c r="E21" s="30"/>
      <c r="F21" s="50"/>
      <c r="G21" s="48"/>
      <c r="H21" s="57"/>
      <c r="I21" s="32">
        <v>60000</v>
      </c>
      <c r="J21" s="56"/>
    </row>
    <row r="22" spans="1:10" ht="15">
      <c r="A22" s="17" t="s">
        <v>118</v>
      </c>
      <c r="B22" s="18" t="s">
        <v>119</v>
      </c>
      <c r="C22" s="18" t="s">
        <v>37</v>
      </c>
      <c r="D22" s="19" t="s">
        <v>120</v>
      </c>
      <c r="E22" s="30"/>
      <c r="F22" s="50"/>
      <c r="G22" s="48"/>
      <c r="H22" s="57"/>
      <c r="I22" s="32">
        <v>4620000</v>
      </c>
      <c r="J22" s="56"/>
    </row>
    <row r="23" spans="1:10" ht="15">
      <c r="A23" s="17" t="s">
        <v>50</v>
      </c>
      <c r="B23" s="18" t="s">
        <v>51</v>
      </c>
      <c r="C23" s="18" t="s">
        <v>36</v>
      </c>
      <c r="D23" s="19" t="s">
        <v>49</v>
      </c>
      <c r="E23" s="30"/>
      <c r="F23" s="50"/>
      <c r="G23" s="48"/>
      <c r="H23" s="57"/>
      <c r="I23" s="32">
        <f>SUM(I24:I29)</f>
        <v>661237.56</v>
      </c>
      <c r="J23" s="56"/>
    </row>
    <row r="24" spans="1:12" ht="93">
      <c r="A24" s="52" t="s">
        <v>50</v>
      </c>
      <c r="B24" s="52" t="s">
        <v>51</v>
      </c>
      <c r="C24" s="52" t="s">
        <v>36</v>
      </c>
      <c r="D24" s="76" t="s">
        <v>49</v>
      </c>
      <c r="E24" s="30" t="s">
        <v>117</v>
      </c>
      <c r="F24" s="50"/>
      <c r="G24" s="48"/>
      <c r="H24" s="57"/>
      <c r="I24" s="44">
        <v>50000</v>
      </c>
      <c r="J24" s="56"/>
      <c r="L24" s="72"/>
    </row>
    <row r="25" spans="1:10" ht="115.5" customHeight="1">
      <c r="A25" s="52" t="s">
        <v>50</v>
      </c>
      <c r="B25" s="52" t="s">
        <v>51</v>
      </c>
      <c r="C25" s="52" t="s">
        <v>36</v>
      </c>
      <c r="D25" s="76" t="s">
        <v>49</v>
      </c>
      <c r="E25" s="30" t="s">
        <v>116</v>
      </c>
      <c r="F25" s="50"/>
      <c r="G25" s="48"/>
      <c r="H25" s="57"/>
      <c r="I25" s="44">
        <v>28916</v>
      </c>
      <c r="J25" s="56"/>
    </row>
    <row r="26" spans="1:10" ht="78">
      <c r="A26" s="52" t="s">
        <v>50</v>
      </c>
      <c r="B26" s="52" t="s">
        <v>51</v>
      </c>
      <c r="C26" s="52" t="s">
        <v>36</v>
      </c>
      <c r="D26" s="76" t="s">
        <v>49</v>
      </c>
      <c r="E26" s="30" t="s">
        <v>52</v>
      </c>
      <c r="F26" s="50">
        <v>2020</v>
      </c>
      <c r="G26" s="48">
        <v>51673</v>
      </c>
      <c r="H26" s="57">
        <v>0</v>
      </c>
      <c r="I26" s="44">
        <v>40201</v>
      </c>
      <c r="J26" s="56">
        <v>100</v>
      </c>
    </row>
    <row r="27" spans="1:10" ht="81.75" customHeight="1">
      <c r="A27" s="52" t="s">
        <v>50</v>
      </c>
      <c r="B27" s="52" t="s">
        <v>51</v>
      </c>
      <c r="C27" s="52" t="s">
        <v>36</v>
      </c>
      <c r="D27" s="76" t="s">
        <v>49</v>
      </c>
      <c r="E27" s="30" t="s">
        <v>115</v>
      </c>
      <c r="F27" s="50"/>
      <c r="G27" s="48"/>
      <c r="H27" s="57"/>
      <c r="I27" s="44">
        <v>46000</v>
      </c>
      <c r="J27" s="56"/>
    </row>
    <row r="28" spans="1:10" ht="115.5" customHeight="1">
      <c r="A28" s="52" t="s">
        <v>50</v>
      </c>
      <c r="B28" s="52" t="s">
        <v>51</v>
      </c>
      <c r="C28" s="52" t="s">
        <v>36</v>
      </c>
      <c r="D28" s="76" t="s">
        <v>49</v>
      </c>
      <c r="E28" s="30" t="s">
        <v>158</v>
      </c>
      <c r="F28" s="50">
        <v>2020</v>
      </c>
      <c r="G28" s="48">
        <v>446233.56</v>
      </c>
      <c r="H28" s="57">
        <v>0</v>
      </c>
      <c r="I28" s="44">
        <v>446233.56</v>
      </c>
      <c r="J28" s="56">
        <v>100</v>
      </c>
    </row>
    <row r="29" spans="1:10" ht="96" customHeight="1">
      <c r="A29" s="52" t="s">
        <v>50</v>
      </c>
      <c r="B29" s="52" t="s">
        <v>51</v>
      </c>
      <c r="C29" s="52" t="s">
        <v>36</v>
      </c>
      <c r="D29" s="76" t="s">
        <v>49</v>
      </c>
      <c r="E29" s="30" t="s">
        <v>215</v>
      </c>
      <c r="F29" s="50"/>
      <c r="G29" s="48"/>
      <c r="H29" s="57"/>
      <c r="I29" s="44">
        <v>49887</v>
      </c>
      <c r="J29" s="56"/>
    </row>
    <row r="30" spans="1:10" ht="36" customHeight="1">
      <c r="A30" s="6" t="s">
        <v>5</v>
      </c>
      <c r="B30" s="12"/>
      <c r="C30" s="5"/>
      <c r="D30" s="5" t="s">
        <v>6</v>
      </c>
      <c r="E30" s="6" t="s">
        <v>10</v>
      </c>
      <c r="F30" s="33"/>
      <c r="G30" s="54"/>
      <c r="H30" s="58"/>
      <c r="I30" s="47">
        <f>I31</f>
        <v>30380040.66</v>
      </c>
      <c r="J30" s="64"/>
    </row>
    <row r="31" spans="1:10" ht="36.75" customHeight="1">
      <c r="A31" s="6" t="s">
        <v>7</v>
      </c>
      <c r="B31" s="12"/>
      <c r="C31" s="5"/>
      <c r="D31" s="5" t="s">
        <v>6</v>
      </c>
      <c r="E31" s="6"/>
      <c r="F31" s="33"/>
      <c r="G31" s="54"/>
      <c r="H31" s="58"/>
      <c r="I31" s="47">
        <f>I35+I36+I33+I34+I32</f>
        <v>30380040.66</v>
      </c>
      <c r="J31" s="64"/>
    </row>
    <row r="32" spans="1:10" ht="36.75" customHeight="1">
      <c r="A32" s="17" t="s">
        <v>249</v>
      </c>
      <c r="B32" s="18">
        <v>2020</v>
      </c>
      <c r="C32" s="18" t="s">
        <v>250</v>
      </c>
      <c r="D32" s="19" t="s">
        <v>251</v>
      </c>
      <c r="E32" s="75"/>
      <c r="F32" s="35"/>
      <c r="G32" s="40"/>
      <c r="H32" s="60"/>
      <c r="I32" s="48">
        <v>296094.66</v>
      </c>
      <c r="J32" s="71"/>
    </row>
    <row r="33" spans="1:10" ht="108.75">
      <c r="A33" s="17" t="s">
        <v>145</v>
      </c>
      <c r="B33" s="100">
        <v>2152</v>
      </c>
      <c r="C33" s="18" t="s">
        <v>146</v>
      </c>
      <c r="D33" s="19" t="s">
        <v>147</v>
      </c>
      <c r="E33" s="75" t="s">
        <v>60</v>
      </c>
      <c r="F33" s="35"/>
      <c r="G33" s="40"/>
      <c r="H33" s="60"/>
      <c r="I33" s="48">
        <v>27511400</v>
      </c>
      <c r="J33" s="71"/>
    </row>
    <row r="34" spans="1:10" ht="124.5">
      <c r="A34" s="17" t="s">
        <v>208</v>
      </c>
      <c r="B34" s="100" t="s">
        <v>209</v>
      </c>
      <c r="C34" s="18" t="s">
        <v>36</v>
      </c>
      <c r="D34" s="19" t="s">
        <v>210</v>
      </c>
      <c r="E34" s="75" t="s">
        <v>211</v>
      </c>
      <c r="F34" s="50">
        <v>2020</v>
      </c>
      <c r="G34" s="48">
        <v>1447548</v>
      </c>
      <c r="H34" s="60">
        <v>0</v>
      </c>
      <c r="I34" s="48">
        <v>1447548</v>
      </c>
      <c r="J34" s="71">
        <v>100</v>
      </c>
    </row>
    <row r="35" spans="1:10" ht="93">
      <c r="A35" s="17" t="s">
        <v>92</v>
      </c>
      <c r="B35" s="18">
        <v>7363</v>
      </c>
      <c r="C35" s="18" t="s">
        <v>2</v>
      </c>
      <c r="D35" s="19" t="s">
        <v>93</v>
      </c>
      <c r="E35" s="13" t="s">
        <v>94</v>
      </c>
      <c r="F35" s="50">
        <v>2020</v>
      </c>
      <c r="G35" s="40">
        <v>792998</v>
      </c>
      <c r="H35" s="60">
        <v>0</v>
      </c>
      <c r="I35" s="48">
        <v>792998</v>
      </c>
      <c r="J35" s="71">
        <v>100</v>
      </c>
    </row>
    <row r="36" spans="1:10" ht="62.25">
      <c r="A36" s="17" t="s">
        <v>38</v>
      </c>
      <c r="B36" s="17" t="s">
        <v>28</v>
      </c>
      <c r="C36" s="11" t="s">
        <v>2</v>
      </c>
      <c r="D36" s="29" t="s">
        <v>29</v>
      </c>
      <c r="E36" s="30" t="s">
        <v>39</v>
      </c>
      <c r="F36" s="34"/>
      <c r="G36" s="55"/>
      <c r="H36" s="59"/>
      <c r="I36" s="48">
        <v>332000</v>
      </c>
      <c r="J36" s="65"/>
    </row>
    <row r="37" spans="1:10" ht="62.25">
      <c r="A37" s="6" t="s">
        <v>149</v>
      </c>
      <c r="B37" s="6"/>
      <c r="C37" s="6"/>
      <c r="D37" s="116" t="s">
        <v>150</v>
      </c>
      <c r="E37" s="6" t="s">
        <v>10</v>
      </c>
      <c r="F37" s="6"/>
      <c r="G37" s="6"/>
      <c r="H37" s="6"/>
      <c r="I37" s="47">
        <f>I38</f>
        <v>-1893781.56</v>
      </c>
      <c r="J37" s="6"/>
    </row>
    <row r="38" spans="1:10" ht="62.25">
      <c r="A38" s="6" t="s">
        <v>151</v>
      </c>
      <c r="B38" s="6"/>
      <c r="C38" s="6"/>
      <c r="D38" s="116" t="s">
        <v>150</v>
      </c>
      <c r="E38" s="6"/>
      <c r="F38" s="6"/>
      <c r="G38" s="6"/>
      <c r="H38" s="6"/>
      <c r="I38" s="47">
        <f>SUM(I39:I40)</f>
        <v>-1893781.56</v>
      </c>
      <c r="J38" s="6"/>
    </row>
    <row r="39" spans="1:10" ht="30.75">
      <c r="A39" s="11" t="s">
        <v>152</v>
      </c>
      <c r="B39" s="11" t="s">
        <v>153</v>
      </c>
      <c r="C39" s="17" t="s">
        <v>2</v>
      </c>
      <c r="D39" s="117" t="s">
        <v>154</v>
      </c>
      <c r="E39" s="13"/>
      <c r="F39" s="118"/>
      <c r="G39" s="40"/>
      <c r="H39" s="60"/>
      <c r="I39" s="48">
        <v>1864369.5</v>
      </c>
      <c r="J39" s="71"/>
    </row>
    <row r="40" spans="1:10" ht="15">
      <c r="A40" s="11" t="s">
        <v>155</v>
      </c>
      <c r="B40" s="11" t="s">
        <v>156</v>
      </c>
      <c r="C40" s="17" t="s">
        <v>48</v>
      </c>
      <c r="D40" s="117" t="s">
        <v>157</v>
      </c>
      <c r="E40" s="13"/>
      <c r="F40" s="118"/>
      <c r="G40" s="40"/>
      <c r="H40" s="60"/>
      <c r="I40" s="48">
        <v>-3758151.06</v>
      </c>
      <c r="J40" s="71"/>
    </row>
    <row r="41" spans="1:10" ht="48" customHeight="1">
      <c r="A41" s="6" t="s">
        <v>3</v>
      </c>
      <c r="B41" s="5"/>
      <c r="C41" s="5"/>
      <c r="D41" s="5" t="s">
        <v>33</v>
      </c>
      <c r="E41" s="6" t="s">
        <v>10</v>
      </c>
      <c r="F41" s="33"/>
      <c r="G41" s="54"/>
      <c r="H41" s="58"/>
      <c r="I41" s="47">
        <f>I42</f>
        <v>166589692</v>
      </c>
      <c r="J41" s="64"/>
    </row>
    <row r="42" spans="1:10" ht="48" customHeight="1">
      <c r="A42" s="6" t="s">
        <v>4</v>
      </c>
      <c r="B42" s="5"/>
      <c r="C42" s="5"/>
      <c r="D42" s="5" t="s">
        <v>33</v>
      </c>
      <c r="E42" s="6"/>
      <c r="F42" s="33"/>
      <c r="G42" s="54"/>
      <c r="H42" s="58"/>
      <c r="I42" s="47">
        <f>I43+I44+I129+I134</f>
        <v>166589692</v>
      </c>
      <c r="J42" s="64"/>
    </row>
    <row r="43" spans="1:10" ht="48" customHeight="1">
      <c r="A43" s="17" t="s">
        <v>87</v>
      </c>
      <c r="B43" s="69" t="s">
        <v>88</v>
      </c>
      <c r="C43" s="11" t="s">
        <v>37</v>
      </c>
      <c r="D43" s="53" t="s">
        <v>89</v>
      </c>
      <c r="E43" s="75" t="s">
        <v>90</v>
      </c>
      <c r="F43" s="106" t="s">
        <v>91</v>
      </c>
      <c r="G43" s="107">
        <v>76179232</v>
      </c>
      <c r="H43" s="108">
        <v>78</v>
      </c>
      <c r="I43" s="40">
        <v>13000000</v>
      </c>
      <c r="J43" s="71">
        <v>100</v>
      </c>
    </row>
    <row r="44" spans="1:10" ht="20.25" customHeight="1">
      <c r="A44" s="23" t="s">
        <v>11</v>
      </c>
      <c r="B44" s="23" t="s">
        <v>12</v>
      </c>
      <c r="C44" s="23"/>
      <c r="D44" s="24" t="s">
        <v>13</v>
      </c>
      <c r="E44" s="20"/>
      <c r="F44" s="77"/>
      <c r="G44" s="78"/>
      <c r="H44" s="79"/>
      <c r="I44" s="80">
        <f>I45+I51+I109+I115+I119</f>
        <v>151061692</v>
      </c>
      <c r="J44" s="81"/>
    </row>
    <row r="45" spans="1:10" ht="49.5" customHeight="1">
      <c r="A45" s="17">
        <v>1517363</v>
      </c>
      <c r="B45" s="17">
        <v>7363</v>
      </c>
      <c r="C45" s="11" t="s">
        <v>2</v>
      </c>
      <c r="D45" s="29" t="s">
        <v>93</v>
      </c>
      <c r="E45" s="20"/>
      <c r="F45" s="35"/>
      <c r="G45" s="85"/>
      <c r="H45" s="86"/>
      <c r="I45" s="84">
        <f>I46+I49+I50</f>
        <v>9341146</v>
      </c>
      <c r="J45" s="87"/>
    </row>
    <row r="46" spans="1:10" ht="49.5" customHeight="1">
      <c r="A46" s="17"/>
      <c r="B46" s="69"/>
      <c r="C46" s="70"/>
      <c r="D46" s="29"/>
      <c r="E46" s="20" t="s">
        <v>105</v>
      </c>
      <c r="F46" s="35"/>
      <c r="G46" s="111"/>
      <c r="H46" s="86"/>
      <c r="I46" s="84">
        <f>I47+I48</f>
        <v>9292146</v>
      </c>
      <c r="J46" s="87"/>
    </row>
    <row r="47" spans="1:10" ht="49.5" customHeight="1">
      <c r="A47" s="17"/>
      <c r="B47" s="69"/>
      <c r="C47" s="70"/>
      <c r="D47" s="29"/>
      <c r="E47" s="74" t="s">
        <v>96</v>
      </c>
      <c r="F47" s="41" t="s">
        <v>95</v>
      </c>
      <c r="G47" s="42">
        <v>132117284</v>
      </c>
      <c r="H47" s="61">
        <v>3</v>
      </c>
      <c r="I47" s="38">
        <v>6005336</v>
      </c>
      <c r="J47" s="109">
        <v>100</v>
      </c>
    </row>
    <row r="48" spans="1:10" ht="49.5" customHeight="1">
      <c r="A48" s="17"/>
      <c r="B48" s="69"/>
      <c r="C48" s="70"/>
      <c r="D48" s="29"/>
      <c r="E48" s="74" t="s">
        <v>97</v>
      </c>
      <c r="F48" s="41" t="s">
        <v>114</v>
      </c>
      <c r="G48" s="42">
        <v>22507622</v>
      </c>
      <c r="H48" s="61">
        <v>4</v>
      </c>
      <c r="I48" s="38">
        <v>3286810</v>
      </c>
      <c r="J48" s="109">
        <v>100</v>
      </c>
    </row>
    <row r="49" spans="1:10" ht="115.5" customHeight="1">
      <c r="A49" s="17"/>
      <c r="B49" s="69"/>
      <c r="C49" s="70"/>
      <c r="D49" s="102" t="s">
        <v>106</v>
      </c>
      <c r="E49" s="102" t="s">
        <v>107</v>
      </c>
      <c r="F49" s="45" t="s">
        <v>108</v>
      </c>
      <c r="G49" s="46">
        <v>6091938</v>
      </c>
      <c r="H49" s="114">
        <v>0</v>
      </c>
      <c r="I49" s="115">
        <v>5000</v>
      </c>
      <c r="J49" s="62">
        <v>2</v>
      </c>
    </row>
    <row r="50" spans="1:10" ht="101.25" customHeight="1">
      <c r="A50" s="17"/>
      <c r="B50" s="69"/>
      <c r="C50" s="70"/>
      <c r="D50" s="102" t="s">
        <v>219</v>
      </c>
      <c r="E50" s="102" t="s">
        <v>218</v>
      </c>
      <c r="F50" s="45" t="s">
        <v>166</v>
      </c>
      <c r="G50" s="128">
        <v>10787568</v>
      </c>
      <c r="H50" s="114">
        <v>0</v>
      </c>
      <c r="I50" s="115">
        <v>44000</v>
      </c>
      <c r="J50" s="62">
        <v>14</v>
      </c>
    </row>
    <row r="51" spans="1:10" ht="108.75">
      <c r="A51" s="17">
        <v>1517365</v>
      </c>
      <c r="B51" s="17">
        <v>7365</v>
      </c>
      <c r="C51" s="11" t="s">
        <v>2</v>
      </c>
      <c r="D51" s="29" t="s">
        <v>30</v>
      </c>
      <c r="E51" s="20"/>
      <c r="F51" s="93"/>
      <c r="G51" s="94"/>
      <c r="H51" s="92"/>
      <c r="I51" s="95">
        <f>SUM(I52:I71)+I107+I108+I103+I98+I99+I100+I101+I102+I106+I104+I105</f>
        <v>82462546</v>
      </c>
      <c r="J51" s="96"/>
    </row>
    <row r="52" spans="1:10" ht="78">
      <c r="A52" s="17"/>
      <c r="B52" s="69"/>
      <c r="C52" s="11"/>
      <c r="D52" s="29"/>
      <c r="E52" s="20" t="s">
        <v>127</v>
      </c>
      <c r="F52" s="106" t="s">
        <v>95</v>
      </c>
      <c r="G52" s="107">
        <v>1922778</v>
      </c>
      <c r="H52" s="108">
        <v>14</v>
      </c>
      <c r="I52" s="40">
        <v>64256</v>
      </c>
      <c r="J52" s="108">
        <v>100</v>
      </c>
    </row>
    <row r="53" spans="1:10" ht="78">
      <c r="A53" s="17"/>
      <c r="B53" s="69"/>
      <c r="C53" s="11"/>
      <c r="D53" s="29"/>
      <c r="E53" s="20" t="s">
        <v>128</v>
      </c>
      <c r="F53" s="106" t="s">
        <v>95</v>
      </c>
      <c r="G53" s="107">
        <v>1829875</v>
      </c>
      <c r="H53" s="108">
        <v>33</v>
      </c>
      <c r="I53" s="40">
        <v>37925</v>
      </c>
      <c r="J53" s="108">
        <v>100</v>
      </c>
    </row>
    <row r="54" spans="1:10" ht="62.25">
      <c r="A54" s="17"/>
      <c r="B54" s="69"/>
      <c r="C54" s="11"/>
      <c r="D54" s="29"/>
      <c r="E54" s="20" t="s">
        <v>132</v>
      </c>
      <c r="F54" s="106" t="s">
        <v>95</v>
      </c>
      <c r="G54" s="107">
        <v>2009413</v>
      </c>
      <c r="H54" s="108">
        <v>45</v>
      </c>
      <c r="I54" s="40">
        <v>20562</v>
      </c>
      <c r="J54" s="108">
        <v>100</v>
      </c>
    </row>
    <row r="55" spans="1:10" ht="78">
      <c r="A55" s="17"/>
      <c r="B55" s="69"/>
      <c r="C55" s="11"/>
      <c r="D55" s="29"/>
      <c r="E55" s="20" t="s">
        <v>133</v>
      </c>
      <c r="F55" s="106" t="s">
        <v>95</v>
      </c>
      <c r="G55" s="107">
        <v>1658873</v>
      </c>
      <c r="H55" s="108">
        <v>47</v>
      </c>
      <c r="I55" s="40">
        <v>63779</v>
      </c>
      <c r="J55" s="108">
        <v>100</v>
      </c>
    </row>
    <row r="56" spans="1:10" ht="108.75">
      <c r="A56" s="17"/>
      <c r="B56" s="69"/>
      <c r="C56" s="11"/>
      <c r="D56" s="29"/>
      <c r="E56" s="20" t="s">
        <v>134</v>
      </c>
      <c r="F56" s="106" t="s">
        <v>114</v>
      </c>
      <c r="G56" s="107">
        <v>9307925</v>
      </c>
      <c r="H56" s="108">
        <v>6</v>
      </c>
      <c r="I56" s="40">
        <v>131790</v>
      </c>
      <c r="J56" s="108">
        <v>100</v>
      </c>
    </row>
    <row r="57" spans="1:10" ht="62.25">
      <c r="A57" s="17"/>
      <c r="B57" s="69"/>
      <c r="C57" s="11"/>
      <c r="D57" s="29"/>
      <c r="E57" s="20" t="s">
        <v>135</v>
      </c>
      <c r="F57" s="106" t="s">
        <v>114</v>
      </c>
      <c r="G57" s="107">
        <v>5753700</v>
      </c>
      <c r="H57" s="108">
        <v>10</v>
      </c>
      <c r="I57" s="40">
        <v>69585</v>
      </c>
      <c r="J57" s="108">
        <v>100</v>
      </c>
    </row>
    <row r="58" spans="1:10" ht="62.25">
      <c r="A58" s="17"/>
      <c r="B58" s="69"/>
      <c r="C58" s="11"/>
      <c r="D58" s="29"/>
      <c r="E58" s="20" t="s">
        <v>136</v>
      </c>
      <c r="F58" s="106" t="s">
        <v>95</v>
      </c>
      <c r="G58" s="107">
        <v>2877251</v>
      </c>
      <c r="H58" s="108">
        <v>2</v>
      </c>
      <c r="I58" s="40">
        <v>88474</v>
      </c>
      <c r="J58" s="108">
        <v>100</v>
      </c>
    </row>
    <row r="59" spans="1:10" ht="62.25">
      <c r="A59" s="17"/>
      <c r="B59" s="69"/>
      <c r="C59" s="11"/>
      <c r="D59" s="29"/>
      <c r="E59" s="20" t="s">
        <v>137</v>
      </c>
      <c r="F59" s="106" t="s">
        <v>95</v>
      </c>
      <c r="G59" s="107">
        <v>2535650</v>
      </c>
      <c r="H59" s="108">
        <v>32</v>
      </c>
      <c r="I59" s="40">
        <v>71713</v>
      </c>
      <c r="J59" s="108">
        <v>100</v>
      </c>
    </row>
    <row r="60" spans="1:10" ht="62.25">
      <c r="A60" s="17"/>
      <c r="B60" s="69"/>
      <c r="C60" s="11"/>
      <c r="D60" s="29"/>
      <c r="E60" s="20" t="s">
        <v>138</v>
      </c>
      <c r="F60" s="106" t="s">
        <v>95</v>
      </c>
      <c r="G60" s="107">
        <v>2252829</v>
      </c>
      <c r="H60" s="108">
        <v>35</v>
      </c>
      <c r="I60" s="40">
        <v>67793</v>
      </c>
      <c r="J60" s="108">
        <v>100</v>
      </c>
    </row>
    <row r="61" spans="1:10" ht="62.25">
      <c r="A61" s="17"/>
      <c r="B61" s="69"/>
      <c r="C61" s="11"/>
      <c r="D61" s="29"/>
      <c r="E61" s="20" t="s">
        <v>129</v>
      </c>
      <c r="F61" s="106" t="s">
        <v>95</v>
      </c>
      <c r="G61" s="107">
        <v>5816842</v>
      </c>
      <c r="H61" s="108">
        <v>19</v>
      </c>
      <c r="I61" s="40">
        <v>86423</v>
      </c>
      <c r="J61" s="108">
        <v>100</v>
      </c>
    </row>
    <row r="62" spans="1:10" ht="62.25">
      <c r="A62" s="17"/>
      <c r="B62" s="69"/>
      <c r="C62" s="11"/>
      <c r="D62" s="29"/>
      <c r="E62" s="20" t="s">
        <v>130</v>
      </c>
      <c r="F62" s="106" t="s">
        <v>95</v>
      </c>
      <c r="G62" s="107">
        <v>5345996</v>
      </c>
      <c r="H62" s="108">
        <v>4</v>
      </c>
      <c r="I62" s="40">
        <v>98795</v>
      </c>
      <c r="J62" s="108">
        <v>100</v>
      </c>
    </row>
    <row r="63" spans="1:10" ht="62.25">
      <c r="A63" s="17"/>
      <c r="B63" s="69"/>
      <c r="C63" s="11"/>
      <c r="D63" s="29"/>
      <c r="E63" s="20" t="s">
        <v>139</v>
      </c>
      <c r="F63" s="106" t="s">
        <v>95</v>
      </c>
      <c r="G63" s="107">
        <v>3812240</v>
      </c>
      <c r="H63" s="108">
        <v>34</v>
      </c>
      <c r="I63" s="40">
        <v>54736</v>
      </c>
      <c r="J63" s="108">
        <v>100</v>
      </c>
    </row>
    <row r="64" spans="1:10" ht="62.25">
      <c r="A64" s="17"/>
      <c r="B64" s="69"/>
      <c r="C64" s="11"/>
      <c r="D64" s="29"/>
      <c r="E64" s="20" t="s">
        <v>140</v>
      </c>
      <c r="F64" s="106" t="s">
        <v>95</v>
      </c>
      <c r="G64" s="107">
        <v>2076731</v>
      </c>
      <c r="H64" s="108">
        <v>28</v>
      </c>
      <c r="I64" s="40">
        <v>106644</v>
      </c>
      <c r="J64" s="108">
        <v>100</v>
      </c>
    </row>
    <row r="65" spans="1:10" ht="62.25">
      <c r="A65" s="17"/>
      <c r="B65" s="69"/>
      <c r="C65" s="11"/>
      <c r="D65" s="29"/>
      <c r="E65" s="20" t="s">
        <v>141</v>
      </c>
      <c r="F65" s="106" t="s">
        <v>95</v>
      </c>
      <c r="G65" s="107">
        <v>1756618</v>
      </c>
      <c r="H65" s="108">
        <v>26</v>
      </c>
      <c r="I65" s="40">
        <v>75603</v>
      </c>
      <c r="J65" s="108">
        <v>100</v>
      </c>
    </row>
    <row r="66" spans="1:10" ht="62.25">
      <c r="A66" s="17"/>
      <c r="B66" s="69"/>
      <c r="C66" s="11"/>
      <c r="D66" s="29"/>
      <c r="E66" s="20" t="s">
        <v>142</v>
      </c>
      <c r="F66" s="106" t="s">
        <v>95</v>
      </c>
      <c r="G66" s="107">
        <v>3694378</v>
      </c>
      <c r="H66" s="108">
        <v>29</v>
      </c>
      <c r="I66" s="40">
        <v>33921</v>
      </c>
      <c r="J66" s="108">
        <v>100</v>
      </c>
    </row>
    <row r="67" spans="1:10" ht="62.25">
      <c r="A67" s="17"/>
      <c r="B67" s="69"/>
      <c r="C67" s="11"/>
      <c r="D67" s="29"/>
      <c r="E67" s="20" t="s">
        <v>143</v>
      </c>
      <c r="F67" s="106" t="s">
        <v>95</v>
      </c>
      <c r="G67" s="107">
        <v>4443250</v>
      </c>
      <c r="H67" s="108">
        <v>39</v>
      </c>
      <c r="I67" s="40">
        <v>40383</v>
      </c>
      <c r="J67" s="108">
        <v>100</v>
      </c>
    </row>
    <row r="68" spans="1:10" ht="62.25">
      <c r="A68" s="17"/>
      <c r="B68" s="69"/>
      <c r="C68" s="11"/>
      <c r="D68" s="29"/>
      <c r="E68" s="20" t="s">
        <v>131</v>
      </c>
      <c r="F68" s="106" t="s">
        <v>95</v>
      </c>
      <c r="G68" s="107">
        <v>4238147</v>
      </c>
      <c r="H68" s="108">
        <v>30.8</v>
      </c>
      <c r="I68" s="40">
        <v>119168</v>
      </c>
      <c r="J68" s="108">
        <v>100</v>
      </c>
    </row>
    <row r="69" spans="1:10" ht="46.5">
      <c r="A69" s="17"/>
      <c r="B69" s="69"/>
      <c r="C69" s="11"/>
      <c r="D69" s="29"/>
      <c r="E69" s="20" t="s">
        <v>144</v>
      </c>
      <c r="F69" s="106">
        <v>2020</v>
      </c>
      <c r="G69" s="107">
        <v>2825290</v>
      </c>
      <c r="H69" s="108">
        <v>0</v>
      </c>
      <c r="I69" s="40">
        <v>123470</v>
      </c>
      <c r="J69" s="108">
        <v>100</v>
      </c>
    </row>
    <row r="70" spans="1:10" ht="50.25" customHeight="1">
      <c r="A70" s="17"/>
      <c r="B70" s="69"/>
      <c r="C70" s="11"/>
      <c r="D70" s="29"/>
      <c r="E70" s="20" t="s">
        <v>86</v>
      </c>
      <c r="F70" s="106">
        <v>2020</v>
      </c>
      <c r="G70" s="107">
        <v>4621065</v>
      </c>
      <c r="H70" s="108">
        <v>0</v>
      </c>
      <c r="I70" s="40">
        <v>165980</v>
      </c>
      <c r="J70" s="108">
        <v>100</v>
      </c>
    </row>
    <row r="71" spans="1:10" ht="108.75">
      <c r="A71" s="17"/>
      <c r="B71" s="69"/>
      <c r="C71" s="11"/>
      <c r="D71" s="30"/>
      <c r="E71" s="75" t="s">
        <v>60</v>
      </c>
      <c r="F71" s="93"/>
      <c r="G71" s="94"/>
      <c r="H71" s="92"/>
      <c r="I71" s="95">
        <f>SUM(I72:I97)</f>
        <v>80078300</v>
      </c>
      <c r="J71" s="96"/>
    </row>
    <row r="72" spans="1:10" ht="15.75">
      <c r="A72" s="17"/>
      <c r="B72" s="69"/>
      <c r="C72" s="11"/>
      <c r="D72" s="30"/>
      <c r="E72" s="74" t="s">
        <v>70</v>
      </c>
      <c r="F72" s="105"/>
      <c r="G72" s="94"/>
      <c r="H72" s="92"/>
      <c r="I72" s="97">
        <v>42000000</v>
      </c>
      <c r="J72" s="96"/>
    </row>
    <row r="73" spans="1:10" ht="78">
      <c r="A73" s="17"/>
      <c r="B73" s="69"/>
      <c r="C73" s="11"/>
      <c r="D73" s="30"/>
      <c r="E73" s="102" t="s">
        <v>71</v>
      </c>
      <c r="F73" s="45" t="s">
        <v>114</v>
      </c>
      <c r="G73" s="46">
        <v>6542999</v>
      </c>
      <c r="H73" s="114">
        <v>2</v>
      </c>
      <c r="I73" s="115">
        <v>1054133.03</v>
      </c>
      <c r="J73" s="62">
        <v>100</v>
      </c>
    </row>
    <row r="74" spans="1:10" ht="62.25">
      <c r="A74" s="17"/>
      <c r="B74" s="69"/>
      <c r="C74" s="11"/>
      <c r="D74" s="30"/>
      <c r="E74" s="102" t="s">
        <v>72</v>
      </c>
      <c r="F74" s="45" t="s">
        <v>114</v>
      </c>
      <c r="G74" s="46">
        <v>5359096</v>
      </c>
      <c r="H74" s="114">
        <v>18</v>
      </c>
      <c r="I74" s="115">
        <v>516019.78</v>
      </c>
      <c r="J74" s="62">
        <v>100</v>
      </c>
    </row>
    <row r="75" spans="1:10" ht="62.25">
      <c r="A75" s="17"/>
      <c r="B75" s="69"/>
      <c r="C75" s="11"/>
      <c r="D75" s="30"/>
      <c r="E75" s="102" t="s">
        <v>73</v>
      </c>
      <c r="F75" s="45" t="s">
        <v>114</v>
      </c>
      <c r="G75" s="46">
        <v>5753700</v>
      </c>
      <c r="H75" s="114">
        <v>10</v>
      </c>
      <c r="I75" s="115">
        <v>831426.77</v>
      </c>
      <c r="J75" s="62">
        <v>100</v>
      </c>
    </row>
    <row r="76" spans="1:10" ht="62.25">
      <c r="A76" s="17"/>
      <c r="B76" s="69"/>
      <c r="C76" s="11"/>
      <c r="D76" s="30"/>
      <c r="E76" s="102" t="s">
        <v>61</v>
      </c>
      <c r="F76" s="45" t="s">
        <v>114</v>
      </c>
      <c r="G76" s="46">
        <v>6187430</v>
      </c>
      <c r="H76" s="114">
        <v>8</v>
      </c>
      <c r="I76" s="115">
        <v>1050726.9</v>
      </c>
      <c r="J76" s="62">
        <v>100</v>
      </c>
    </row>
    <row r="77" spans="1:10" ht="62.25">
      <c r="A77" s="17"/>
      <c r="B77" s="69"/>
      <c r="C77" s="11"/>
      <c r="D77" s="30"/>
      <c r="E77" s="103" t="s">
        <v>62</v>
      </c>
      <c r="F77" s="45" t="s">
        <v>114</v>
      </c>
      <c r="G77" s="46">
        <v>12291685</v>
      </c>
      <c r="H77" s="114">
        <v>38</v>
      </c>
      <c r="I77" s="115">
        <v>5592509.49</v>
      </c>
      <c r="J77" s="62">
        <v>100</v>
      </c>
    </row>
    <row r="78" spans="1:10" ht="108.75">
      <c r="A78" s="17"/>
      <c r="B78" s="69"/>
      <c r="C78" s="11"/>
      <c r="D78" s="30"/>
      <c r="E78" s="102" t="s">
        <v>74</v>
      </c>
      <c r="F78" s="45" t="s">
        <v>114</v>
      </c>
      <c r="G78" s="46">
        <v>9307925</v>
      </c>
      <c r="H78" s="114">
        <v>6</v>
      </c>
      <c r="I78" s="115">
        <v>1039905.45</v>
      </c>
      <c r="J78" s="62">
        <v>100</v>
      </c>
    </row>
    <row r="79" spans="1:10" ht="78">
      <c r="A79" s="17"/>
      <c r="B79" s="69"/>
      <c r="C79" s="11"/>
      <c r="D79" s="30"/>
      <c r="E79" s="102" t="s">
        <v>63</v>
      </c>
      <c r="F79" s="45" t="s">
        <v>95</v>
      </c>
      <c r="G79" s="46">
        <v>1922778</v>
      </c>
      <c r="H79" s="114">
        <v>14</v>
      </c>
      <c r="I79" s="115">
        <v>299414.12</v>
      </c>
      <c r="J79" s="62">
        <v>100</v>
      </c>
    </row>
    <row r="80" spans="1:10" ht="78">
      <c r="A80" s="17"/>
      <c r="B80" s="69"/>
      <c r="C80" s="11"/>
      <c r="D80" s="30"/>
      <c r="E80" s="102" t="s">
        <v>64</v>
      </c>
      <c r="F80" s="45" t="s">
        <v>95</v>
      </c>
      <c r="G80" s="46">
        <v>1829875</v>
      </c>
      <c r="H80" s="114">
        <v>33</v>
      </c>
      <c r="I80" s="115">
        <v>438169.02</v>
      </c>
      <c r="J80" s="62">
        <v>100</v>
      </c>
    </row>
    <row r="81" spans="1:10" ht="62.25">
      <c r="A81" s="17"/>
      <c r="B81" s="69"/>
      <c r="C81" s="11"/>
      <c r="D81" s="30"/>
      <c r="E81" s="102" t="s">
        <v>75</v>
      </c>
      <c r="F81" s="45" t="s">
        <v>95</v>
      </c>
      <c r="G81" s="46">
        <v>2009413</v>
      </c>
      <c r="H81" s="114">
        <v>45</v>
      </c>
      <c r="I81" s="115">
        <v>514938.89</v>
      </c>
      <c r="J81" s="62">
        <v>100</v>
      </c>
    </row>
    <row r="82" spans="1:10" ht="78">
      <c r="A82" s="17"/>
      <c r="B82" s="69"/>
      <c r="C82" s="11"/>
      <c r="D82" s="30"/>
      <c r="E82" s="102" t="s">
        <v>65</v>
      </c>
      <c r="F82" s="45" t="s">
        <v>95</v>
      </c>
      <c r="G82" s="46">
        <v>1658873</v>
      </c>
      <c r="H82" s="114">
        <v>47</v>
      </c>
      <c r="I82" s="115">
        <v>323051.15</v>
      </c>
      <c r="J82" s="62">
        <v>100</v>
      </c>
    </row>
    <row r="83" spans="1:10" ht="78">
      <c r="A83" s="17"/>
      <c r="B83" s="69"/>
      <c r="C83" s="11"/>
      <c r="D83" s="30"/>
      <c r="E83" s="102" t="s">
        <v>76</v>
      </c>
      <c r="F83" s="45" t="s">
        <v>95</v>
      </c>
      <c r="G83" s="46">
        <v>2877251</v>
      </c>
      <c r="H83" s="114">
        <v>2</v>
      </c>
      <c r="I83" s="115">
        <v>741877.64</v>
      </c>
      <c r="J83" s="62">
        <v>100</v>
      </c>
    </row>
    <row r="84" spans="1:10" ht="63.75" customHeight="1">
      <c r="A84" s="17"/>
      <c r="B84" s="69"/>
      <c r="C84" s="11"/>
      <c r="D84" s="30"/>
      <c r="E84" s="102" t="s">
        <v>66</v>
      </c>
      <c r="F84" s="45" t="s">
        <v>95</v>
      </c>
      <c r="G84" s="46">
        <v>2535650</v>
      </c>
      <c r="H84" s="114">
        <v>32</v>
      </c>
      <c r="I84" s="115">
        <v>190936.28</v>
      </c>
      <c r="J84" s="62">
        <v>100</v>
      </c>
    </row>
    <row r="85" spans="1:10" ht="62.25">
      <c r="A85" s="17"/>
      <c r="B85" s="69"/>
      <c r="C85" s="11"/>
      <c r="D85" s="30"/>
      <c r="E85" s="102" t="s">
        <v>77</v>
      </c>
      <c r="F85" s="45" t="s">
        <v>95</v>
      </c>
      <c r="G85" s="46">
        <v>2252829</v>
      </c>
      <c r="H85" s="114">
        <v>35</v>
      </c>
      <c r="I85" s="115">
        <v>369365</v>
      </c>
      <c r="J85" s="62">
        <v>100</v>
      </c>
    </row>
    <row r="86" spans="1:10" ht="78">
      <c r="A86" s="17"/>
      <c r="B86" s="69"/>
      <c r="C86" s="11"/>
      <c r="D86" s="30"/>
      <c r="E86" s="102" t="s">
        <v>67</v>
      </c>
      <c r="F86" s="45" t="s">
        <v>95</v>
      </c>
      <c r="G86" s="46">
        <v>5816842</v>
      </c>
      <c r="H86" s="114">
        <v>19</v>
      </c>
      <c r="I86" s="115">
        <v>472951.14</v>
      </c>
      <c r="J86" s="62">
        <v>100</v>
      </c>
    </row>
    <row r="87" spans="1:10" ht="78">
      <c r="A87" s="17"/>
      <c r="B87" s="69"/>
      <c r="C87" s="11"/>
      <c r="D87" s="30"/>
      <c r="E87" s="102" t="s">
        <v>68</v>
      </c>
      <c r="F87" s="45" t="s">
        <v>95</v>
      </c>
      <c r="G87" s="46">
        <v>5345996</v>
      </c>
      <c r="H87" s="114">
        <v>4</v>
      </c>
      <c r="I87" s="115">
        <v>377151</v>
      </c>
      <c r="J87" s="62">
        <v>100</v>
      </c>
    </row>
    <row r="88" spans="1:10" ht="62.25">
      <c r="A88" s="17"/>
      <c r="B88" s="69"/>
      <c r="C88" s="11"/>
      <c r="D88" s="30"/>
      <c r="E88" s="102" t="s">
        <v>78</v>
      </c>
      <c r="F88" s="45" t="s">
        <v>95</v>
      </c>
      <c r="G88" s="46">
        <v>3812240</v>
      </c>
      <c r="H88" s="114">
        <v>34</v>
      </c>
      <c r="I88" s="115">
        <v>969192.84</v>
      </c>
      <c r="J88" s="62">
        <v>100</v>
      </c>
    </row>
    <row r="89" spans="1:10" ht="62.25">
      <c r="A89" s="17"/>
      <c r="B89" s="69"/>
      <c r="C89" s="11"/>
      <c r="D89" s="30"/>
      <c r="E89" s="102" t="s">
        <v>79</v>
      </c>
      <c r="F89" s="45" t="s">
        <v>95</v>
      </c>
      <c r="G89" s="46">
        <v>2076731</v>
      </c>
      <c r="H89" s="114">
        <v>28</v>
      </c>
      <c r="I89" s="115">
        <v>785226.87</v>
      </c>
      <c r="J89" s="62">
        <v>100</v>
      </c>
    </row>
    <row r="90" spans="1:10" ht="62.25">
      <c r="A90" s="17"/>
      <c r="B90" s="69"/>
      <c r="C90" s="11"/>
      <c r="D90" s="30"/>
      <c r="E90" s="102" t="s">
        <v>80</v>
      </c>
      <c r="F90" s="45" t="s">
        <v>95</v>
      </c>
      <c r="G90" s="46">
        <v>1756618</v>
      </c>
      <c r="H90" s="114">
        <v>26</v>
      </c>
      <c r="I90" s="115">
        <v>314944</v>
      </c>
      <c r="J90" s="62">
        <v>100</v>
      </c>
    </row>
    <row r="91" spans="1:10" ht="62.25">
      <c r="A91" s="17"/>
      <c r="B91" s="69"/>
      <c r="C91" s="11"/>
      <c r="D91" s="30"/>
      <c r="E91" s="102" t="s">
        <v>81</v>
      </c>
      <c r="F91" s="45" t="s">
        <v>95</v>
      </c>
      <c r="G91" s="46">
        <v>3694378</v>
      </c>
      <c r="H91" s="114">
        <v>29</v>
      </c>
      <c r="I91" s="115">
        <v>183768.05</v>
      </c>
      <c r="J91" s="62">
        <v>100</v>
      </c>
    </row>
    <row r="92" spans="1:10" ht="62.25">
      <c r="A92" s="17"/>
      <c r="B92" s="69"/>
      <c r="C92" s="11"/>
      <c r="D92" s="30"/>
      <c r="E92" s="102" t="s">
        <v>82</v>
      </c>
      <c r="F92" s="45" t="s">
        <v>95</v>
      </c>
      <c r="G92" s="46">
        <v>4443250</v>
      </c>
      <c r="H92" s="114">
        <v>39</v>
      </c>
      <c r="I92" s="115">
        <v>521063.63</v>
      </c>
      <c r="J92" s="62">
        <v>100</v>
      </c>
    </row>
    <row r="93" spans="1:10" ht="62.25">
      <c r="A93" s="17"/>
      <c r="B93" s="69"/>
      <c r="C93" s="11"/>
      <c r="D93" s="30"/>
      <c r="E93" s="102" t="s">
        <v>83</v>
      </c>
      <c r="F93" s="45" t="s">
        <v>95</v>
      </c>
      <c r="G93" s="46">
        <v>4238147</v>
      </c>
      <c r="H93" s="114">
        <v>31</v>
      </c>
      <c r="I93" s="115">
        <v>488729.67</v>
      </c>
      <c r="J93" s="62">
        <v>100</v>
      </c>
    </row>
    <row r="94" spans="1:10" ht="48" customHeight="1">
      <c r="A94" s="17"/>
      <c r="B94" s="69"/>
      <c r="C94" s="11"/>
      <c r="D94" s="30"/>
      <c r="E94" s="104" t="s">
        <v>84</v>
      </c>
      <c r="F94" s="45">
        <v>2020</v>
      </c>
      <c r="G94" s="46">
        <v>2082007</v>
      </c>
      <c r="H94" s="114">
        <v>0</v>
      </c>
      <c r="I94" s="115">
        <v>3426269.57</v>
      </c>
      <c r="J94" s="62">
        <v>100</v>
      </c>
    </row>
    <row r="95" spans="1:10" ht="62.25">
      <c r="A95" s="17"/>
      <c r="B95" s="69"/>
      <c r="C95" s="11"/>
      <c r="D95" s="30"/>
      <c r="E95" s="104" t="s">
        <v>69</v>
      </c>
      <c r="F95" s="45">
        <v>2020</v>
      </c>
      <c r="G95" s="46">
        <v>3298841</v>
      </c>
      <c r="H95" s="114">
        <v>0</v>
      </c>
      <c r="I95" s="115">
        <v>5241633.89</v>
      </c>
      <c r="J95" s="62">
        <v>100</v>
      </c>
    </row>
    <row r="96" spans="1:10" ht="46.5">
      <c r="A96" s="17"/>
      <c r="B96" s="69"/>
      <c r="C96" s="11"/>
      <c r="D96" s="30"/>
      <c r="E96" s="104" t="s">
        <v>85</v>
      </c>
      <c r="F96" s="45">
        <v>2020</v>
      </c>
      <c r="G96" s="46">
        <v>2825290</v>
      </c>
      <c r="H96" s="114">
        <v>0</v>
      </c>
      <c r="I96" s="115">
        <v>4870912.33</v>
      </c>
      <c r="J96" s="62">
        <v>100</v>
      </c>
    </row>
    <row r="97" spans="1:10" ht="52.5" customHeight="1">
      <c r="A97" s="17"/>
      <c r="B97" s="69"/>
      <c r="C97" s="11"/>
      <c r="D97" s="30"/>
      <c r="E97" s="104" t="s">
        <v>86</v>
      </c>
      <c r="F97" s="45">
        <v>2020</v>
      </c>
      <c r="G97" s="46">
        <v>4621065</v>
      </c>
      <c r="H97" s="114">
        <v>0</v>
      </c>
      <c r="I97" s="115">
        <v>7463983.49</v>
      </c>
      <c r="J97" s="62">
        <v>100</v>
      </c>
    </row>
    <row r="98" spans="1:10" ht="78">
      <c r="A98" s="17"/>
      <c r="B98" s="69"/>
      <c r="C98" s="11"/>
      <c r="D98" s="30" t="s">
        <v>228</v>
      </c>
      <c r="E98" s="129" t="s">
        <v>224</v>
      </c>
      <c r="F98" s="45" t="s">
        <v>95</v>
      </c>
      <c r="G98" s="46">
        <v>1658873</v>
      </c>
      <c r="H98" s="114">
        <v>47</v>
      </c>
      <c r="I98" s="115">
        <v>53779</v>
      </c>
      <c r="J98" s="62">
        <v>100</v>
      </c>
    </row>
    <row r="99" spans="1:10" ht="62.25">
      <c r="A99" s="17"/>
      <c r="B99" s="69"/>
      <c r="C99" s="11"/>
      <c r="D99" s="30" t="s">
        <v>228</v>
      </c>
      <c r="E99" s="129" t="s">
        <v>225</v>
      </c>
      <c r="F99" s="45" t="s">
        <v>95</v>
      </c>
      <c r="G99" s="46">
        <v>4238147</v>
      </c>
      <c r="H99" s="114">
        <v>31</v>
      </c>
      <c r="I99" s="115">
        <v>51209</v>
      </c>
      <c r="J99" s="62">
        <v>100</v>
      </c>
    </row>
    <row r="100" spans="1:10" ht="78">
      <c r="A100" s="17"/>
      <c r="B100" s="69"/>
      <c r="C100" s="11"/>
      <c r="D100" s="30" t="s">
        <v>228</v>
      </c>
      <c r="E100" s="129" t="s">
        <v>253</v>
      </c>
      <c r="F100" s="45" t="s">
        <v>95</v>
      </c>
      <c r="G100" s="46">
        <v>1829875</v>
      </c>
      <c r="H100" s="114">
        <v>33</v>
      </c>
      <c r="I100" s="115">
        <v>37925</v>
      </c>
      <c r="J100" s="62">
        <v>100</v>
      </c>
    </row>
    <row r="101" spans="1:10" ht="62.25">
      <c r="A101" s="17"/>
      <c r="B101" s="69"/>
      <c r="C101" s="11"/>
      <c r="D101" s="30" t="s">
        <v>228</v>
      </c>
      <c r="E101" s="129" t="s">
        <v>226</v>
      </c>
      <c r="F101" s="45" t="s">
        <v>95</v>
      </c>
      <c r="G101" s="46">
        <v>3812240</v>
      </c>
      <c r="H101" s="114">
        <v>34</v>
      </c>
      <c r="I101" s="115">
        <v>54736</v>
      </c>
      <c r="J101" s="62">
        <v>100</v>
      </c>
    </row>
    <row r="102" spans="1:10" ht="62.25">
      <c r="A102" s="17"/>
      <c r="B102" s="69"/>
      <c r="C102" s="11"/>
      <c r="D102" s="30" t="s">
        <v>228</v>
      </c>
      <c r="E102" s="129" t="s">
        <v>227</v>
      </c>
      <c r="F102" s="45" t="s">
        <v>95</v>
      </c>
      <c r="G102" s="46">
        <v>2076731</v>
      </c>
      <c r="H102" s="114">
        <v>28</v>
      </c>
      <c r="I102" s="115">
        <v>96644</v>
      </c>
      <c r="J102" s="62">
        <v>100</v>
      </c>
    </row>
    <row r="103" spans="1:10" ht="78">
      <c r="A103" s="17"/>
      <c r="B103" s="69"/>
      <c r="C103" s="11"/>
      <c r="D103" s="30" t="s">
        <v>40</v>
      </c>
      <c r="E103" s="112" t="s">
        <v>113</v>
      </c>
      <c r="F103" s="113" t="s">
        <v>114</v>
      </c>
      <c r="G103" s="46">
        <v>12291685</v>
      </c>
      <c r="H103" s="62">
        <v>38</v>
      </c>
      <c r="I103" s="44">
        <v>185000</v>
      </c>
      <c r="J103" s="62">
        <v>100</v>
      </c>
    </row>
    <row r="104" spans="1:10" ht="66.75" customHeight="1">
      <c r="A104" s="17"/>
      <c r="B104" s="69"/>
      <c r="C104" s="11"/>
      <c r="D104" s="30" t="s">
        <v>223</v>
      </c>
      <c r="E104" s="112" t="s">
        <v>222</v>
      </c>
      <c r="F104" s="45">
        <v>2020</v>
      </c>
      <c r="G104" s="46">
        <v>2082007</v>
      </c>
      <c r="H104" s="62">
        <v>0</v>
      </c>
      <c r="I104" s="44">
        <v>100180</v>
      </c>
      <c r="J104" s="62">
        <v>100</v>
      </c>
    </row>
    <row r="105" spans="1:10" ht="66" customHeight="1">
      <c r="A105" s="17"/>
      <c r="B105" s="69"/>
      <c r="C105" s="11"/>
      <c r="D105" s="30" t="s">
        <v>221</v>
      </c>
      <c r="E105" s="112" t="s">
        <v>220</v>
      </c>
      <c r="F105" s="113" t="s">
        <v>95</v>
      </c>
      <c r="G105" s="46">
        <v>2252829</v>
      </c>
      <c r="H105" s="62">
        <v>35</v>
      </c>
      <c r="I105" s="44">
        <v>67793</v>
      </c>
      <c r="J105" s="62">
        <v>100</v>
      </c>
    </row>
    <row r="106" spans="1:10" ht="66" customHeight="1">
      <c r="A106" s="17"/>
      <c r="B106" s="69"/>
      <c r="C106" s="11"/>
      <c r="D106" s="30" t="s">
        <v>230</v>
      </c>
      <c r="E106" s="112" t="s">
        <v>229</v>
      </c>
      <c r="F106" s="113">
        <v>2020</v>
      </c>
      <c r="G106" s="46">
        <v>4621065</v>
      </c>
      <c r="H106" s="62">
        <v>0</v>
      </c>
      <c r="I106" s="44">
        <v>165980</v>
      </c>
      <c r="J106" s="62">
        <v>100</v>
      </c>
    </row>
    <row r="107" spans="1:10" ht="78">
      <c r="A107" s="17"/>
      <c r="B107" s="69"/>
      <c r="C107" s="11"/>
      <c r="D107" s="30" t="s">
        <v>109</v>
      </c>
      <c r="E107" s="112" t="s">
        <v>110</v>
      </c>
      <c r="F107" s="113" t="s">
        <v>114</v>
      </c>
      <c r="G107" s="46">
        <v>6542999</v>
      </c>
      <c r="H107" s="62">
        <v>2</v>
      </c>
      <c r="I107" s="44">
        <v>20000</v>
      </c>
      <c r="J107" s="62">
        <v>100</v>
      </c>
    </row>
    <row r="108" spans="1:10" ht="62.25">
      <c r="A108" s="17"/>
      <c r="B108" s="69"/>
      <c r="C108" s="11"/>
      <c r="D108" s="30" t="s">
        <v>111</v>
      </c>
      <c r="E108" s="112" t="s">
        <v>112</v>
      </c>
      <c r="F108" s="113" t="s">
        <v>114</v>
      </c>
      <c r="G108" s="46">
        <v>5753700</v>
      </c>
      <c r="H108" s="62">
        <v>10</v>
      </c>
      <c r="I108" s="44">
        <v>30000</v>
      </c>
      <c r="J108" s="62">
        <v>100</v>
      </c>
    </row>
    <row r="109" spans="1:10" ht="62.25">
      <c r="A109" s="17" t="s">
        <v>98</v>
      </c>
      <c r="B109" s="17" t="s">
        <v>28</v>
      </c>
      <c r="C109" s="11" t="s">
        <v>2</v>
      </c>
      <c r="D109" s="29" t="s">
        <v>29</v>
      </c>
      <c r="E109" s="20"/>
      <c r="F109" s="83"/>
      <c r="G109" s="88"/>
      <c r="H109" s="92"/>
      <c r="I109" s="98">
        <f>SUM(I110:I114)</f>
        <v>3148000</v>
      </c>
      <c r="J109" s="96"/>
    </row>
    <row r="110" spans="1:10" ht="62.25">
      <c r="A110" s="51"/>
      <c r="B110" s="51"/>
      <c r="C110" s="52"/>
      <c r="D110" s="68"/>
      <c r="E110" s="43" t="s">
        <v>99</v>
      </c>
      <c r="F110" s="45" t="s">
        <v>95</v>
      </c>
      <c r="G110" s="46">
        <v>11281869</v>
      </c>
      <c r="H110" s="62">
        <v>2</v>
      </c>
      <c r="I110" s="44">
        <v>730000</v>
      </c>
      <c r="J110" s="62">
        <v>36</v>
      </c>
    </row>
    <row r="111" spans="1:10" ht="46.5">
      <c r="A111" s="51"/>
      <c r="B111" s="51"/>
      <c r="C111" s="52"/>
      <c r="D111" s="68"/>
      <c r="E111" s="43" t="s">
        <v>100</v>
      </c>
      <c r="F111" s="45" t="s">
        <v>95</v>
      </c>
      <c r="G111" s="46">
        <v>9406720</v>
      </c>
      <c r="H111" s="62">
        <v>2</v>
      </c>
      <c r="I111" s="44">
        <v>606000</v>
      </c>
      <c r="J111" s="62">
        <v>36</v>
      </c>
    </row>
    <row r="112" spans="1:10" ht="46.5">
      <c r="A112" s="7"/>
      <c r="B112" s="7"/>
      <c r="C112" s="8"/>
      <c r="D112" s="30"/>
      <c r="E112" s="43" t="s">
        <v>101</v>
      </c>
      <c r="F112" s="39" t="s">
        <v>95</v>
      </c>
      <c r="G112" s="36">
        <v>9406577</v>
      </c>
      <c r="H112" s="61">
        <v>2</v>
      </c>
      <c r="I112" s="37">
        <v>606000</v>
      </c>
      <c r="J112" s="61">
        <v>36</v>
      </c>
    </row>
    <row r="113" spans="1:10" ht="47.25" customHeight="1">
      <c r="A113" s="51"/>
      <c r="B113" s="51"/>
      <c r="C113" s="52"/>
      <c r="D113" s="68"/>
      <c r="E113" s="43" t="s">
        <v>102</v>
      </c>
      <c r="F113" s="45" t="s">
        <v>95</v>
      </c>
      <c r="G113" s="46">
        <v>9406577</v>
      </c>
      <c r="H113" s="62">
        <v>2</v>
      </c>
      <c r="I113" s="44">
        <v>606000</v>
      </c>
      <c r="J113" s="62">
        <v>36</v>
      </c>
    </row>
    <row r="114" spans="1:10" ht="70.5" customHeight="1">
      <c r="A114" s="51"/>
      <c r="B114" s="51"/>
      <c r="C114" s="52"/>
      <c r="D114" s="68"/>
      <c r="E114" s="43" t="s">
        <v>103</v>
      </c>
      <c r="F114" s="45">
        <v>2020</v>
      </c>
      <c r="G114" s="46">
        <v>9502779</v>
      </c>
      <c r="H114" s="62">
        <v>0</v>
      </c>
      <c r="I114" s="44">
        <v>600000</v>
      </c>
      <c r="J114" s="62">
        <v>37</v>
      </c>
    </row>
    <row r="115" spans="1:10" ht="70.5" customHeight="1">
      <c r="A115" s="17" t="s">
        <v>233</v>
      </c>
      <c r="B115" s="17" t="s">
        <v>234</v>
      </c>
      <c r="C115" s="11" t="s">
        <v>2</v>
      </c>
      <c r="D115" s="29" t="s">
        <v>235</v>
      </c>
      <c r="E115" s="20"/>
      <c r="F115" s="50"/>
      <c r="G115" s="130"/>
      <c r="H115" s="131"/>
      <c r="I115" s="32">
        <f>SUM(I116:I118)</f>
        <v>100000</v>
      </c>
      <c r="J115" s="131"/>
    </row>
    <row r="116" spans="1:10" ht="108.75">
      <c r="A116" s="51"/>
      <c r="B116" s="51"/>
      <c r="C116" s="52"/>
      <c r="D116" s="68" t="s">
        <v>238</v>
      </c>
      <c r="E116" s="43" t="s">
        <v>236</v>
      </c>
      <c r="F116" s="45" t="s">
        <v>237</v>
      </c>
      <c r="G116" s="46">
        <v>47199685</v>
      </c>
      <c r="H116" s="62">
        <v>6</v>
      </c>
      <c r="I116" s="44">
        <v>500000</v>
      </c>
      <c r="J116" s="62">
        <v>9</v>
      </c>
    </row>
    <row r="117" spans="1:10" ht="93">
      <c r="A117" s="51"/>
      <c r="B117" s="51"/>
      <c r="C117" s="52"/>
      <c r="D117" s="30" t="s">
        <v>232</v>
      </c>
      <c r="E117" s="43" t="s">
        <v>231</v>
      </c>
      <c r="F117" s="45" t="s">
        <v>108</v>
      </c>
      <c r="G117" s="46">
        <v>12610453</v>
      </c>
      <c r="H117" s="62">
        <v>13</v>
      </c>
      <c r="I117" s="37">
        <v>-600000</v>
      </c>
      <c r="J117" s="39">
        <v>14</v>
      </c>
    </row>
    <row r="118" spans="1:10" ht="56.25" customHeight="1">
      <c r="A118" s="51"/>
      <c r="B118" s="51"/>
      <c r="C118" s="52"/>
      <c r="D118" s="43" t="s">
        <v>241</v>
      </c>
      <c r="E118" s="43" t="s">
        <v>239</v>
      </c>
      <c r="F118" s="45" t="s">
        <v>240</v>
      </c>
      <c r="G118" s="46">
        <v>76179232</v>
      </c>
      <c r="H118" s="62">
        <v>78.5</v>
      </c>
      <c r="I118" s="37">
        <v>200000</v>
      </c>
      <c r="J118" s="39">
        <v>100</v>
      </c>
    </row>
    <row r="119" spans="1:10" ht="70.5" customHeight="1">
      <c r="A119" s="17" t="s">
        <v>163</v>
      </c>
      <c r="B119" s="17" t="s">
        <v>164</v>
      </c>
      <c r="C119" s="11" t="s">
        <v>2</v>
      </c>
      <c r="D119" s="29" t="s">
        <v>165</v>
      </c>
      <c r="E119" s="43"/>
      <c r="F119" s="45"/>
      <c r="G119" s="46"/>
      <c r="H119" s="62"/>
      <c r="I119" s="32">
        <f>SUM(I120:I126)+I127+I128</f>
        <v>56010000</v>
      </c>
      <c r="J119" s="62"/>
    </row>
    <row r="120" spans="1:10" ht="78">
      <c r="A120" s="17"/>
      <c r="B120" s="17"/>
      <c r="C120" s="11"/>
      <c r="D120" s="29"/>
      <c r="E120" s="43" t="s">
        <v>168</v>
      </c>
      <c r="F120" s="45" t="s">
        <v>166</v>
      </c>
      <c r="G120" s="46">
        <v>11500000</v>
      </c>
      <c r="H120" s="62">
        <v>0</v>
      </c>
      <c r="I120" s="44">
        <v>1200000</v>
      </c>
      <c r="J120" s="62" t="s">
        <v>167</v>
      </c>
    </row>
    <row r="121" spans="1:10" ht="70.5" customHeight="1">
      <c r="A121" s="17"/>
      <c r="B121" s="17"/>
      <c r="C121" s="11"/>
      <c r="D121" s="29"/>
      <c r="E121" s="43" t="s">
        <v>169</v>
      </c>
      <c r="F121" s="45" t="s">
        <v>166</v>
      </c>
      <c r="G121" s="46">
        <v>9800000</v>
      </c>
      <c r="H121" s="62">
        <v>0</v>
      </c>
      <c r="I121" s="44">
        <v>1000000</v>
      </c>
      <c r="J121" s="62" t="s">
        <v>167</v>
      </c>
    </row>
    <row r="122" spans="1:10" ht="78">
      <c r="A122" s="17"/>
      <c r="B122" s="17"/>
      <c r="C122" s="11"/>
      <c r="D122" s="29"/>
      <c r="E122" s="43" t="s">
        <v>170</v>
      </c>
      <c r="F122" s="39" t="s">
        <v>166</v>
      </c>
      <c r="G122" s="36">
        <v>23574000</v>
      </c>
      <c r="H122" s="61">
        <v>0</v>
      </c>
      <c r="I122" s="37">
        <v>1500000</v>
      </c>
      <c r="J122" s="61" t="s">
        <v>167</v>
      </c>
    </row>
    <row r="123" spans="1:10" ht="114.75" customHeight="1">
      <c r="A123" s="17"/>
      <c r="B123" s="17"/>
      <c r="C123" s="11"/>
      <c r="D123" s="29"/>
      <c r="E123" s="43" t="s">
        <v>171</v>
      </c>
      <c r="F123" s="45" t="s">
        <v>166</v>
      </c>
      <c r="G123" s="46">
        <v>13900000</v>
      </c>
      <c r="H123" s="62">
        <v>0</v>
      </c>
      <c r="I123" s="44">
        <v>1000000</v>
      </c>
      <c r="J123" s="62" t="s">
        <v>167</v>
      </c>
    </row>
    <row r="124" spans="1:10" ht="106.5" customHeight="1">
      <c r="A124" s="17"/>
      <c r="B124" s="17"/>
      <c r="C124" s="11"/>
      <c r="D124" s="29"/>
      <c r="E124" s="43" t="s">
        <v>173</v>
      </c>
      <c r="F124" s="45">
        <v>2020</v>
      </c>
      <c r="G124" s="46">
        <v>19200000</v>
      </c>
      <c r="H124" s="62">
        <v>0</v>
      </c>
      <c r="I124" s="44">
        <v>18800000</v>
      </c>
      <c r="J124" s="62">
        <v>100</v>
      </c>
    </row>
    <row r="125" spans="1:10" ht="85.5" customHeight="1">
      <c r="A125" s="17"/>
      <c r="B125" s="17"/>
      <c r="C125" s="11"/>
      <c r="D125" s="29"/>
      <c r="E125" s="43" t="s">
        <v>172</v>
      </c>
      <c r="F125" s="45" t="s">
        <v>166</v>
      </c>
      <c r="G125" s="46">
        <v>27000000</v>
      </c>
      <c r="H125" s="62">
        <v>0</v>
      </c>
      <c r="I125" s="44">
        <v>7000000</v>
      </c>
      <c r="J125" s="62" t="s">
        <v>167</v>
      </c>
    </row>
    <row r="126" spans="1:10" ht="46.5">
      <c r="A126" s="17"/>
      <c r="B126" s="17"/>
      <c r="C126" s="11"/>
      <c r="D126" s="29"/>
      <c r="E126" s="43" t="s">
        <v>174</v>
      </c>
      <c r="F126" s="45">
        <v>2020</v>
      </c>
      <c r="G126" s="46">
        <v>25900000</v>
      </c>
      <c r="H126" s="62">
        <v>0</v>
      </c>
      <c r="I126" s="44">
        <v>25500000</v>
      </c>
      <c r="J126" s="62">
        <v>100</v>
      </c>
    </row>
    <row r="127" spans="1:10" ht="93">
      <c r="A127" s="17"/>
      <c r="B127" s="17"/>
      <c r="C127" s="11"/>
      <c r="D127" s="68" t="s">
        <v>242</v>
      </c>
      <c r="E127" s="43" t="s">
        <v>243</v>
      </c>
      <c r="F127" s="45">
        <v>2020</v>
      </c>
      <c r="G127" s="46">
        <v>55689390</v>
      </c>
      <c r="H127" s="62">
        <v>0</v>
      </c>
      <c r="I127" s="44">
        <v>5000</v>
      </c>
      <c r="J127" s="62">
        <v>14</v>
      </c>
    </row>
    <row r="128" spans="1:10" ht="78">
      <c r="A128" s="17"/>
      <c r="B128" s="17"/>
      <c r="C128" s="11"/>
      <c r="D128" s="68" t="s">
        <v>244</v>
      </c>
      <c r="E128" s="43" t="s">
        <v>245</v>
      </c>
      <c r="F128" s="45">
        <v>2020</v>
      </c>
      <c r="G128" s="46">
        <v>27161500</v>
      </c>
      <c r="H128" s="62">
        <v>0</v>
      </c>
      <c r="I128" s="44">
        <v>5000</v>
      </c>
      <c r="J128" s="62">
        <v>7</v>
      </c>
    </row>
    <row r="129" spans="1:10" ht="46.5">
      <c r="A129" s="17">
        <v>1517463</v>
      </c>
      <c r="B129" s="17">
        <v>7463</v>
      </c>
      <c r="C129" s="11" t="s">
        <v>31</v>
      </c>
      <c r="D129" s="29" t="s">
        <v>32</v>
      </c>
      <c r="E129" s="20"/>
      <c r="F129" s="83"/>
      <c r="G129" s="88"/>
      <c r="H129" s="92"/>
      <c r="I129" s="98">
        <f>SUM(I130:I133)</f>
        <v>2028000</v>
      </c>
      <c r="J129" s="99"/>
    </row>
    <row r="130" spans="1:10" ht="62.25">
      <c r="A130" s="17"/>
      <c r="B130" s="17"/>
      <c r="C130" s="11"/>
      <c r="D130" s="30" t="s">
        <v>247</v>
      </c>
      <c r="E130" s="30" t="s">
        <v>248</v>
      </c>
      <c r="F130" s="91"/>
      <c r="G130" s="89"/>
      <c r="H130" s="90"/>
      <c r="I130" s="44">
        <v>500000</v>
      </c>
      <c r="J130" s="99"/>
    </row>
    <row r="131" spans="1:10" ht="63" customHeight="1">
      <c r="A131" s="7"/>
      <c r="B131" s="7"/>
      <c r="C131" s="8"/>
      <c r="D131" s="30" t="s">
        <v>42</v>
      </c>
      <c r="E131" s="30" t="s">
        <v>41</v>
      </c>
      <c r="F131" s="91"/>
      <c r="G131" s="89"/>
      <c r="H131" s="90"/>
      <c r="I131" s="44">
        <v>1423000</v>
      </c>
      <c r="J131" s="91"/>
    </row>
    <row r="132" spans="1:10" ht="46.5">
      <c r="A132" s="17"/>
      <c r="B132" s="17"/>
      <c r="C132" s="17"/>
      <c r="D132" s="30" t="s">
        <v>42</v>
      </c>
      <c r="E132" s="30" t="s">
        <v>104</v>
      </c>
      <c r="F132" s="82"/>
      <c r="G132" s="85"/>
      <c r="H132" s="86"/>
      <c r="I132" s="110">
        <v>100000</v>
      </c>
      <c r="J132" s="91"/>
    </row>
    <row r="133" spans="1:10" ht="95.25" customHeight="1">
      <c r="A133" s="17"/>
      <c r="B133" s="17"/>
      <c r="C133" s="17"/>
      <c r="D133" s="68" t="s">
        <v>246</v>
      </c>
      <c r="E133" s="30" t="s">
        <v>254</v>
      </c>
      <c r="F133" s="82"/>
      <c r="G133" s="85"/>
      <c r="H133" s="86"/>
      <c r="I133" s="110">
        <v>5000</v>
      </c>
      <c r="J133" s="91"/>
    </row>
    <row r="134" spans="1:10" ht="15">
      <c r="A134" s="11" t="s">
        <v>216</v>
      </c>
      <c r="B134" s="11" t="s">
        <v>156</v>
      </c>
      <c r="C134" s="11" t="s">
        <v>48</v>
      </c>
      <c r="D134" s="126" t="s">
        <v>217</v>
      </c>
      <c r="E134" s="30"/>
      <c r="F134" s="82"/>
      <c r="G134" s="85"/>
      <c r="H134" s="86"/>
      <c r="I134" s="127">
        <v>500000</v>
      </c>
      <c r="J134" s="91"/>
    </row>
    <row r="135" spans="1:10" ht="20.25" customHeight="1">
      <c r="A135" s="7"/>
      <c r="B135" s="7"/>
      <c r="C135" s="8"/>
      <c r="D135" s="9" t="s">
        <v>9</v>
      </c>
      <c r="E135" s="10"/>
      <c r="F135" s="10"/>
      <c r="G135" s="67"/>
      <c r="H135" s="63"/>
      <c r="I135" s="49">
        <f>I12+I15+I30+I37+I41</f>
        <v>201839850.66</v>
      </c>
      <c r="J135" s="66"/>
    </row>
    <row r="136" ht="68.25" customHeight="1"/>
    <row r="137" spans="1:11" ht="68.25" customHeight="1">
      <c r="A137" s="135" t="s">
        <v>1</v>
      </c>
      <c r="B137" s="135"/>
      <c r="C137" s="135"/>
      <c r="D137" s="135"/>
      <c r="E137" s="135"/>
      <c r="F137" s="15"/>
      <c r="G137" s="136" t="s">
        <v>43</v>
      </c>
      <c r="H137" s="136"/>
      <c r="I137" s="136"/>
      <c r="J137" s="136"/>
      <c r="K137" s="15"/>
    </row>
    <row r="140" spans="7:8" ht="15">
      <c r="G140" s="4"/>
      <c r="H140" s="4"/>
    </row>
    <row r="143" ht="15">
      <c r="I143" s="72"/>
    </row>
  </sheetData>
  <sheetProtection/>
  <mergeCells count="5">
    <mergeCell ref="B6:J6"/>
    <mergeCell ref="A7:B7"/>
    <mergeCell ref="A8:B8"/>
    <mergeCell ref="A137:E137"/>
    <mergeCell ref="G137:J137"/>
  </mergeCells>
  <printOptions/>
  <pageMargins left="0.984251968503937" right="0.3937007874015748" top="0.5511811023622047" bottom="0.5905511811023623" header="0.31496062992125984" footer="0.5118110236220472"/>
  <pageSetup horizontalDpi="600" verticalDpi="600" orientation="landscape" paperSize="9" scale="66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B6" sqref="B6:J6"/>
    </sheetView>
  </sheetViews>
  <sheetFormatPr defaultColWidth="9.125" defaultRowHeight="12.75"/>
  <cols>
    <col min="1" max="1" width="13.50390625" style="2" customWidth="1"/>
    <col min="2" max="2" width="13.125" style="2" customWidth="1"/>
    <col min="3" max="3" width="14.00390625" style="2" customWidth="1"/>
    <col min="4" max="4" width="45.50390625" style="2" customWidth="1"/>
    <col min="5" max="5" width="45.00390625" style="2" customWidth="1"/>
    <col min="6" max="7" width="14.50390625" style="2" customWidth="1"/>
    <col min="8" max="8" width="13.00390625" style="2" customWidth="1"/>
    <col min="9" max="9" width="17.00390625" style="2" customWidth="1"/>
    <col min="10" max="10" width="12.50390625" style="2" customWidth="1"/>
    <col min="11" max="11" width="13.875" style="2" bestFit="1" customWidth="1"/>
    <col min="12" max="12" width="15.375" style="2" customWidth="1"/>
    <col min="13" max="16384" width="9.125" style="2" customWidth="1"/>
  </cols>
  <sheetData>
    <row r="1" spans="1:9" ht="18">
      <c r="A1" s="3"/>
      <c r="B1" s="3"/>
      <c r="C1" s="3"/>
      <c r="H1" s="21" t="s">
        <v>252</v>
      </c>
      <c r="I1" s="21"/>
    </row>
    <row r="2" spans="1:8" ht="15">
      <c r="A2" s="3"/>
      <c r="B2" s="3"/>
      <c r="C2" s="3"/>
      <c r="H2" s="2" t="s">
        <v>0</v>
      </c>
    </row>
    <row r="3" spans="1:8" ht="15">
      <c r="A3" s="3"/>
      <c r="B3" s="3"/>
      <c r="C3" s="3"/>
      <c r="H3" s="14" t="s">
        <v>34</v>
      </c>
    </row>
    <row r="4" spans="1:8" ht="15">
      <c r="A4" s="3"/>
      <c r="B4" s="3"/>
      <c r="C4" s="3"/>
      <c r="H4" s="14" t="s">
        <v>35</v>
      </c>
    </row>
    <row r="5" spans="1:8" ht="14.25" customHeight="1">
      <c r="A5" s="1"/>
      <c r="B5" s="1"/>
      <c r="H5" s="2" t="s">
        <v>255</v>
      </c>
    </row>
    <row r="6" spans="2:10" ht="50.25" customHeight="1">
      <c r="B6" s="132" t="s">
        <v>27</v>
      </c>
      <c r="C6" s="132"/>
      <c r="D6" s="132"/>
      <c r="E6" s="132"/>
      <c r="F6" s="132"/>
      <c r="G6" s="132"/>
      <c r="H6" s="132"/>
      <c r="I6" s="132"/>
      <c r="J6" s="132"/>
    </row>
    <row r="7" spans="1:10" ht="17.25">
      <c r="A7" s="133">
        <v>17100000000</v>
      </c>
      <c r="B7" s="133"/>
      <c r="C7" s="28"/>
      <c r="D7" s="28"/>
      <c r="E7" s="28"/>
      <c r="F7" s="28"/>
      <c r="G7" s="28"/>
      <c r="H7" s="28"/>
      <c r="I7" s="28"/>
      <c r="J7" s="28"/>
    </row>
    <row r="8" spans="1:10" ht="17.25">
      <c r="A8" s="134" t="s">
        <v>14</v>
      </c>
      <c r="B8" s="134"/>
      <c r="C8" s="28"/>
      <c r="D8" s="28"/>
      <c r="E8" s="28"/>
      <c r="F8" s="28"/>
      <c r="G8" s="28"/>
      <c r="H8" s="28"/>
      <c r="I8" s="28"/>
      <c r="J8" s="28"/>
    </row>
    <row r="9" ht="9" customHeight="1"/>
    <row r="10" spans="1:10" ht="117" customHeight="1">
      <c r="A10" s="25" t="s">
        <v>18</v>
      </c>
      <c r="B10" s="25" t="s">
        <v>19</v>
      </c>
      <c r="C10" s="25" t="s">
        <v>8</v>
      </c>
      <c r="D10" s="16" t="s">
        <v>20</v>
      </c>
      <c r="E10" s="7" t="s">
        <v>21</v>
      </c>
      <c r="F10" s="7" t="s">
        <v>22</v>
      </c>
      <c r="G10" s="7" t="s">
        <v>23</v>
      </c>
      <c r="H10" s="7" t="s">
        <v>24</v>
      </c>
      <c r="I10" s="7" t="s">
        <v>25</v>
      </c>
      <c r="J10" s="7" t="s">
        <v>26</v>
      </c>
    </row>
    <row r="11" spans="1:10" ht="15">
      <c r="A11" s="26">
        <v>1</v>
      </c>
      <c r="B11" s="26">
        <v>2</v>
      </c>
      <c r="C11" s="26">
        <v>3</v>
      </c>
      <c r="D11" s="22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</row>
    <row r="12" spans="1:10" ht="46.5">
      <c r="A12" s="6" t="s">
        <v>175</v>
      </c>
      <c r="B12" s="12"/>
      <c r="C12" s="5"/>
      <c r="D12" s="5" t="s">
        <v>176</v>
      </c>
      <c r="E12" s="6" t="s">
        <v>10</v>
      </c>
      <c r="F12" s="33"/>
      <c r="G12" s="54"/>
      <c r="H12" s="58"/>
      <c r="I12" s="47">
        <f>I13</f>
        <v>-390000</v>
      </c>
      <c r="J12" s="64"/>
    </row>
    <row r="13" spans="1:10" ht="46.5">
      <c r="A13" s="6" t="s">
        <v>177</v>
      </c>
      <c r="B13" s="12"/>
      <c r="C13" s="5"/>
      <c r="D13" s="5" t="s">
        <v>176</v>
      </c>
      <c r="E13" s="6"/>
      <c r="F13" s="33"/>
      <c r="G13" s="54"/>
      <c r="H13" s="58"/>
      <c r="I13" s="47">
        <f>SUM(I14:I17)</f>
        <v>-390000</v>
      </c>
      <c r="J13" s="64"/>
    </row>
    <row r="14" spans="1:10" ht="108.75">
      <c r="A14" s="17" t="s">
        <v>182</v>
      </c>
      <c r="B14" s="119">
        <v>3102</v>
      </c>
      <c r="C14" s="120" t="s">
        <v>183</v>
      </c>
      <c r="D14" s="121" t="s">
        <v>184</v>
      </c>
      <c r="E14" s="75"/>
      <c r="F14" s="35"/>
      <c r="G14" s="40"/>
      <c r="H14" s="60"/>
      <c r="I14" s="123">
        <v>-190000</v>
      </c>
      <c r="J14" s="71"/>
    </row>
    <row r="15" spans="1:10" ht="78">
      <c r="A15" s="17" t="s">
        <v>185</v>
      </c>
      <c r="B15" s="119">
        <v>3111</v>
      </c>
      <c r="C15" s="120" t="s">
        <v>186</v>
      </c>
      <c r="D15" s="122" t="s">
        <v>187</v>
      </c>
      <c r="E15" s="13"/>
      <c r="F15" s="35"/>
      <c r="G15" s="40"/>
      <c r="H15" s="60"/>
      <c r="I15" s="123">
        <v>-20000</v>
      </c>
      <c r="J15" s="71"/>
    </row>
    <row r="16" spans="1:10" ht="46.5">
      <c r="A16" s="17" t="s">
        <v>188</v>
      </c>
      <c r="B16" s="119">
        <v>3121</v>
      </c>
      <c r="C16" s="120" t="s">
        <v>186</v>
      </c>
      <c r="D16" s="122" t="s">
        <v>189</v>
      </c>
      <c r="E16" s="30"/>
      <c r="F16" s="34"/>
      <c r="G16" s="55"/>
      <c r="H16" s="59"/>
      <c r="I16" s="123">
        <v>-100000</v>
      </c>
      <c r="J16" s="65"/>
    </row>
    <row r="17" spans="1:10" ht="46.5">
      <c r="A17" s="17" t="s">
        <v>190</v>
      </c>
      <c r="B17" s="119">
        <v>3241</v>
      </c>
      <c r="C17" s="120" t="s">
        <v>191</v>
      </c>
      <c r="D17" s="122" t="s">
        <v>192</v>
      </c>
      <c r="E17" s="30"/>
      <c r="F17" s="34"/>
      <c r="G17" s="55"/>
      <c r="H17" s="59"/>
      <c r="I17" s="123">
        <v>-80000</v>
      </c>
      <c r="J17" s="65"/>
    </row>
    <row r="18" spans="1:10" ht="62.25">
      <c r="A18" s="6" t="s">
        <v>175</v>
      </c>
      <c r="B18" s="6"/>
      <c r="C18" s="6"/>
      <c r="D18" s="116" t="s">
        <v>178</v>
      </c>
      <c r="E18" s="6" t="s">
        <v>10</v>
      </c>
      <c r="F18" s="6"/>
      <c r="G18" s="6"/>
      <c r="H18" s="6"/>
      <c r="I18" s="47">
        <f>I19</f>
        <v>1340290</v>
      </c>
      <c r="J18" s="6"/>
    </row>
    <row r="19" spans="1:10" ht="62.25">
      <c r="A19" s="6" t="s">
        <v>177</v>
      </c>
      <c r="B19" s="6"/>
      <c r="C19" s="6"/>
      <c r="D19" s="116" t="s">
        <v>178</v>
      </c>
      <c r="E19" s="6"/>
      <c r="F19" s="6"/>
      <c r="G19" s="6"/>
      <c r="H19" s="6"/>
      <c r="I19" s="47">
        <f>SUM(I20:I27)</f>
        <v>1340290</v>
      </c>
      <c r="J19" s="6"/>
    </row>
    <row r="20" spans="1:10" ht="108.75">
      <c r="A20" s="17" t="s">
        <v>182</v>
      </c>
      <c r="B20" s="119">
        <v>3102</v>
      </c>
      <c r="C20" s="120" t="s">
        <v>183</v>
      </c>
      <c r="D20" s="121" t="s">
        <v>184</v>
      </c>
      <c r="E20" s="75"/>
      <c r="F20" s="35"/>
      <c r="G20" s="40"/>
      <c r="H20" s="60"/>
      <c r="I20" s="123">
        <v>190000</v>
      </c>
      <c r="J20" s="71"/>
    </row>
    <row r="21" spans="1:10" ht="78">
      <c r="A21" s="17" t="s">
        <v>185</v>
      </c>
      <c r="B21" s="119">
        <v>3111</v>
      </c>
      <c r="C21" s="120" t="s">
        <v>186</v>
      </c>
      <c r="D21" s="122" t="s">
        <v>187</v>
      </c>
      <c r="E21" s="13"/>
      <c r="F21" s="35"/>
      <c r="G21" s="40"/>
      <c r="H21" s="60"/>
      <c r="I21" s="123">
        <v>20000</v>
      </c>
      <c r="J21" s="71"/>
    </row>
    <row r="22" spans="1:10" ht="46.5">
      <c r="A22" s="17" t="s">
        <v>188</v>
      </c>
      <c r="B22" s="119">
        <v>3121</v>
      </c>
      <c r="C22" s="120" t="s">
        <v>186</v>
      </c>
      <c r="D22" s="122" t="s">
        <v>189</v>
      </c>
      <c r="E22" s="30"/>
      <c r="F22" s="34"/>
      <c r="G22" s="55"/>
      <c r="H22" s="59"/>
      <c r="I22" s="123">
        <v>100000</v>
      </c>
      <c r="J22" s="65"/>
    </row>
    <row r="23" spans="1:10" ht="15">
      <c r="A23" s="11" t="s">
        <v>207</v>
      </c>
      <c r="B23" s="11" t="s">
        <v>194</v>
      </c>
      <c r="C23" s="11" t="s">
        <v>186</v>
      </c>
      <c r="D23" s="13" t="s">
        <v>195</v>
      </c>
      <c r="E23" s="102"/>
      <c r="F23" s="45"/>
      <c r="G23" s="46"/>
      <c r="H23" s="114"/>
      <c r="I23" s="124">
        <v>24000</v>
      </c>
      <c r="J23" s="65"/>
    </row>
    <row r="24" spans="1:10" ht="46.5">
      <c r="A24" s="17" t="s">
        <v>190</v>
      </c>
      <c r="B24" s="119">
        <v>3241</v>
      </c>
      <c r="C24" s="120" t="s">
        <v>191</v>
      </c>
      <c r="D24" s="122" t="s">
        <v>192</v>
      </c>
      <c r="E24" s="30"/>
      <c r="F24" s="34"/>
      <c r="G24" s="55"/>
      <c r="H24" s="59"/>
      <c r="I24" s="123">
        <v>80000</v>
      </c>
      <c r="J24" s="65"/>
    </row>
    <row r="25" spans="1:10" ht="46.5">
      <c r="A25" s="11" t="s">
        <v>196</v>
      </c>
      <c r="B25" s="11" t="s">
        <v>197</v>
      </c>
      <c r="C25" s="11" t="s">
        <v>198</v>
      </c>
      <c r="D25" s="13" t="s">
        <v>199</v>
      </c>
      <c r="E25" s="103"/>
      <c r="F25" s="45"/>
      <c r="G25" s="46"/>
      <c r="H25" s="114"/>
      <c r="I25" s="124">
        <v>300000</v>
      </c>
      <c r="J25" s="62"/>
    </row>
    <row r="26" spans="1:10" ht="93">
      <c r="A26" s="11" t="s">
        <v>200</v>
      </c>
      <c r="B26" s="11" t="s">
        <v>201</v>
      </c>
      <c r="C26" s="11" t="s">
        <v>198</v>
      </c>
      <c r="D26" s="13" t="s">
        <v>202</v>
      </c>
      <c r="E26" s="102"/>
      <c r="F26" s="45"/>
      <c r="G26" s="46"/>
      <c r="H26" s="114"/>
      <c r="I26" s="124">
        <v>288000</v>
      </c>
      <c r="J26" s="62"/>
    </row>
    <row r="27" spans="1:10" ht="108.75">
      <c r="A27" s="11" t="s">
        <v>203</v>
      </c>
      <c r="B27" s="11" t="s">
        <v>204</v>
      </c>
      <c r="C27" s="17" t="s">
        <v>36</v>
      </c>
      <c r="D27" s="117" t="s">
        <v>205</v>
      </c>
      <c r="E27" s="13" t="s">
        <v>206</v>
      </c>
      <c r="F27" s="125">
        <v>2020</v>
      </c>
      <c r="G27" s="40">
        <v>338290</v>
      </c>
      <c r="H27" s="60">
        <v>0</v>
      </c>
      <c r="I27" s="48">
        <v>338290</v>
      </c>
      <c r="J27" s="71">
        <v>100</v>
      </c>
    </row>
    <row r="28" spans="1:10" ht="48" customHeight="1">
      <c r="A28" s="6" t="s">
        <v>179</v>
      </c>
      <c r="B28" s="5"/>
      <c r="C28" s="5"/>
      <c r="D28" s="5" t="s">
        <v>180</v>
      </c>
      <c r="E28" s="6" t="s">
        <v>10</v>
      </c>
      <c r="F28" s="33"/>
      <c r="G28" s="54"/>
      <c r="H28" s="58"/>
      <c r="I28" s="47">
        <f>I29</f>
        <v>-950290</v>
      </c>
      <c r="J28" s="64"/>
    </row>
    <row r="29" spans="1:10" ht="48" customHeight="1">
      <c r="A29" s="6" t="s">
        <v>181</v>
      </c>
      <c r="B29" s="5"/>
      <c r="C29" s="5"/>
      <c r="D29" s="5" t="s">
        <v>180</v>
      </c>
      <c r="E29" s="6"/>
      <c r="F29" s="33"/>
      <c r="G29" s="54"/>
      <c r="H29" s="58"/>
      <c r="I29" s="47">
        <f>SUM(I30:I33)</f>
        <v>-950290</v>
      </c>
      <c r="J29" s="64"/>
    </row>
    <row r="30" spans="1:10" ht="15">
      <c r="A30" s="11" t="s">
        <v>193</v>
      </c>
      <c r="B30" s="11" t="s">
        <v>194</v>
      </c>
      <c r="C30" s="11" t="s">
        <v>186</v>
      </c>
      <c r="D30" s="13" t="s">
        <v>195</v>
      </c>
      <c r="E30" s="102"/>
      <c r="F30" s="45"/>
      <c r="G30" s="46"/>
      <c r="H30" s="114"/>
      <c r="I30" s="124">
        <v>-24000</v>
      </c>
      <c r="J30" s="62"/>
    </row>
    <row r="31" spans="1:10" ht="46.5">
      <c r="A31" s="11" t="s">
        <v>196</v>
      </c>
      <c r="B31" s="11" t="s">
        <v>197</v>
      </c>
      <c r="C31" s="11" t="s">
        <v>198</v>
      </c>
      <c r="D31" s="13" t="s">
        <v>199</v>
      </c>
      <c r="E31" s="103"/>
      <c r="F31" s="45"/>
      <c r="G31" s="46"/>
      <c r="H31" s="114"/>
      <c r="I31" s="124">
        <v>-300000</v>
      </c>
      <c r="J31" s="62"/>
    </row>
    <row r="32" spans="1:10" ht="47.25" customHeight="1">
      <c r="A32" s="11" t="s">
        <v>200</v>
      </c>
      <c r="B32" s="11" t="s">
        <v>201</v>
      </c>
      <c r="C32" s="11" t="s">
        <v>198</v>
      </c>
      <c r="D32" s="13" t="s">
        <v>202</v>
      </c>
      <c r="E32" s="102"/>
      <c r="F32" s="45"/>
      <c r="G32" s="46"/>
      <c r="H32" s="114"/>
      <c r="I32" s="124">
        <v>-288000</v>
      </c>
      <c r="J32" s="62"/>
    </row>
    <row r="33" spans="1:10" ht="108.75">
      <c r="A33" s="11" t="s">
        <v>203</v>
      </c>
      <c r="B33" s="11" t="s">
        <v>204</v>
      </c>
      <c r="C33" s="17" t="s">
        <v>36</v>
      </c>
      <c r="D33" s="117" t="s">
        <v>205</v>
      </c>
      <c r="E33" s="13" t="s">
        <v>206</v>
      </c>
      <c r="F33" s="125">
        <v>2020</v>
      </c>
      <c r="G33" s="40">
        <v>338290</v>
      </c>
      <c r="H33" s="60">
        <v>0</v>
      </c>
      <c r="I33" s="48">
        <v>-338290</v>
      </c>
      <c r="J33" s="71">
        <v>100</v>
      </c>
    </row>
    <row r="34" spans="1:10" ht="20.25" customHeight="1">
      <c r="A34" s="7"/>
      <c r="B34" s="7"/>
      <c r="C34" s="8"/>
      <c r="D34" s="9" t="s">
        <v>9</v>
      </c>
      <c r="E34" s="10"/>
      <c r="F34" s="10"/>
      <c r="G34" s="67"/>
      <c r="H34" s="63"/>
      <c r="I34" s="49">
        <f>I12+I18+I28</f>
        <v>0</v>
      </c>
      <c r="J34" s="66"/>
    </row>
    <row r="35" ht="57" customHeight="1"/>
    <row r="36" spans="1:11" ht="57" customHeight="1">
      <c r="A36" s="135" t="s">
        <v>1</v>
      </c>
      <c r="B36" s="135"/>
      <c r="C36" s="135"/>
      <c r="D36" s="135"/>
      <c r="E36" s="135"/>
      <c r="F36" s="15"/>
      <c r="G36" s="136" t="s">
        <v>43</v>
      </c>
      <c r="H36" s="136"/>
      <c r="I36" s="136"/>
      <c r="J36" s="136"/>
      <c r="K36" s="15"/>
    </row>
    <row r="39" spans="7:8" ht="15">
      <c r="G39" s="4"/>
      <c r="H39" s="4"/>
    </row>
    <row r="42" ht="15">
      <c r="I42" s="72"/>
    </row>
  </sheetData>
  <sheetProtection/>
  <mergeCells count="5">
    <mergeCell ref="B6:J6"/>
    <mergeCell ref="G36:J36"/>
    <mergeCell ref="A36:E36"/>
    <mergeCell ref="A7:B7"/>
    <mergeCell ref="A8:B8"/>
  </mergeCells>
  <printOptions/>
  <pageMargins left="0.984251968503937" right="0.3937007874015748" top="0.5511811023622047" bottom="0.5905511811023623" header="0.31496062992125984" footer="0.5118110236220472"/>
  <pageSetup horizontalDpi="600" verticalDpi="600" orientation="landscape" paperSize="9" scale="6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Tetyana_T</cp:lastModifiedBy>
  <cp:lastPrinted>2020-08-26T11:53:14Z</cp:lastPrinted>
  <dcterms:created xsi:type="dcterms:W3CDTF">2004-01-17T10:33:37Z</dcterms:created>
  <dcterms:modified xsi:type="dcterms:W3CDTF">2020-08-28T07:36:09Z</dcterms:modified>
  <cp:category/>
  <cp:version/>
  <cp:contentType/>
  <cp:contentStatus/>
</cp:coreProperties>
</file>