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1уточ.'!$A$117</definedName>
    <definedName name="_ftn2" localSheetId="0">'додаток 1уточ.'!$A$118</definedName>
    <definedName name="_ftnref1" localSheetId="0">'додаток 1уточ.'!$A$96</definedName>
    <definedName name="_ftnref2" localSheetId="0">'додаток 1уточ.'!$A$102</definedName>
    <definedName name="_xlnm.Print_Titles" localSheetId="0">'додаток 1уточ.'!$6:$8</definedName>
    <definedName name="_xlnm.Print_Area" localSheetId="0">'додаток 1уточ.'!$A$1:$F$58</definedName>
  </definedNames>
  <calcPr fullCalcOnLoad="1"/>
</workbook>
</file>

<file path=xl/sharedStrings.xml><?xml version="1.0" encoding="utf-8"?>
<sst xmlns="http://schemas.openxmlformats.org/spreadsheetml/2006/main" count="92" uniqueCount="60">
  <si>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</si>
  <si>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</si>
  <si>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</si>
  <si>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</si>
  <si>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</si>
  <si>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</si>
  <si>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</si>
  <si>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</si>
  <si>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Х</t>
  </si>
  <si>
    <t>Податок на прибуток підприємств</t>
  </si>
  <si>
    <t xml:space="preserve"> Податок на прибуток підприємств і організацій, що належать до комунальної власності 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</si>
  <si>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</si>
  <si>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</si>
  <si>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</si>
  <si>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</si>
  <si>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</si>
  <si>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видачу ліцензій та сертифікатів </t>
  </si>
  <si>
    <t>Плата за ліцензії на право роздрібної торгівлі алкогольними напоями та тютюновими виробами</t>
  </si>
  <si>
    <t>Плата за придбання торгових патентів пунктами продажу нафтопродуктів (автозаправними станціями, заправними пунктами)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</si>
  <si>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</si>
  <si>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</si>
  <si>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та лісогосподарського виробництва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</si>
  <si>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</si>
  <si>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</si>
  <si>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</si>
  <si>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</si>
  <si>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</si>
  <si>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</si>
  <si>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</si>
  <si>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</si>
  <si>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</si>
  <si>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 xml:space="preserve"> Плата за оренду майнових комплексів та іншого майна, що у комунальній власності </t>
  </si>
  <si>
    <t xml:space="preserve"> Плата за оренду цілісних майнових комплексів</t>
  </si>
  <si>
    <t>Доходи від операцій з капіталом</t>
  </si>
  <si>
    <t xml:space="preserve">Надходження від відчуження майна, яке знаходиться у комунальній власності </t>
  </si>
  <si>
    <t>Податок з доходів фізичних осіб</t>
  </si>
  <si>
    <t>Перший заступник голови обласної ради</t>
  </si>
  <si>
    <t xml:space="preserve">Дотації, всього </t>
  </si>
  <si>
    <t>Субвенції, всього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</si>
  <si>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</si>
  <si>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грн.</t>
  </si>
  <si>
    <t>Найменування доходів згідно із бюджетною                класифікацією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</si>
  <si>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</si>
  <si>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</si>
  <si>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В. Королюк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</si>
  <si>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</si>
  <si>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здійснення виплат, визначених ЗУ "Про реструктуризацію заборгованості з виплат, передбачених ст.57 ЗУ "Про освіту" педагогічним, науково-педагогічним та іншим категоріям працівників навчальних закладів</t>
  </si>
  <si>
    <t>Доходи обласного бюджету на 2008 рік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</si>
  <si>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</si>
  <si>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</si>
  <si>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</si>
  <si>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</si>
  <si>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</si>
  <si>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</si>
  <si>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</si>
  <si>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</si>
  <si>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 xml:space="preserve">Дотація вирівнювання, що одержується з державного бюджету 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</si>
  <si>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</si>
  <si>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місцевим бюджетам на соціально-економічний розвиток  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</si>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</sst>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6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1"/>
      <name val="Times New Roman"/>
      <family val="1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8"/>
      <color indexed="10"/>
      <name val="Times New Roman CYR"/>
      <family val="1"/>
    </font>
    <font>
      <sz val="12"/>
      <color indexed="8"/>
      <name val="Times New Roman"/>
      <family val="1"/>
    </font>
    <font>
      <sz val="13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49" fontId="9" fillId="0" borderId="15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49" fontId="10" fillId="0" borderId="15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5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5" fillId="0" borderId="15" xfId="0" applyNumberFormat="1" applyFont="1" applyBorder="1" applyAlignment="1" applyProtection="1">
      <alignment vertical="top" wrapText="1"/>
      <protection locked="0"/>
    </xf>
    <xf numFmtId="175" fontId="5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75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5" fillId="0" borderId="0" xfId="0" applyFont="1" applyBorder="1" applyAlignment="1">
      <alignment horizontal="center" vertical="top" wrapText="1"/>
    </xf>
    <xf numFmtId="49" fontId="6" fillId="0" borderId="15" xfId="0" applyNumberFormat="1" applyFont="1" applyBorder="1" applyAlignment="1" applyProtection="1">
      <alignment vertical="top" wrapText="1"/>
      <protection locked="0"/>
    </xf>
    <xf numFmtId="175" fontId="18" fillId="0" borderId="0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21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75" fontId="22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3" fontId="13" fillId="33" borderId="16" xfId="0" applyNumberFormat="1" applyFont="1" applyFill="1" applyBorder="1" applyAlignment="1">
      <alignment horizontal="right" wrapText="1"/>
    </xf>
    <xf numFmtId="3" fontId="13" fillId="33" borderId="17" xfId="0" applyNumberFormat="1" applyFont="1" applyFill="1" applyBorder="1" applyAlignment="1">
      <alignment horizontal="right" wrapText="1"/>
    </xf>
    <xf numFmtId="3" fontId="9" fillId="0" borderId="15" xfId="0" applyNumberFormat="1" applyFont="1" applyBorder="1" applyAlignment="1">
      <alignment horizontal="right" wrapText="1"/>
    </xf>
    <xf numFmtId="3" fontId="9" fillId="0" borderId="18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3" fontId="14" fillId="0" borderId="18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vertical="top" wrapText="1"/>
    </xf>
    <xf numFmtId="0" fontId="24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8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6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6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top" wrapText="1"/>
    </xf>
    <xf numFmtId="49" fontId="13" fillId="33" borderId="16" xfId="0" applyNumberFormat="1" applyFont="1" applyFill="1" applyBorder="1" applyAlignment="1" applyProtection="1">
      <alignment vertical="top" wrapText="1"/>
      <protection locked="0"/>
    </xf>
    <xf numFmtId="1" fontId="9" fillId="0" borderId="15" xfId="0" applyNumberFormat="1" applyFont="1" applyBorder="1" applyAlignment="1">
      <alignment horizontal="right" wrapText="1"/>
    </xf>
    <xf numFmtId="3" fontId="25" fillId="0" borderId="15" xfId="0" applyNumberFormat="1" applyFont="1" applyBorder="1" applyAlignment="1">
      <alignment horizontal="right" wrapText="1"/>
    </xf>
    <xf numFmtId="1" fontId="25" fillId="0" borderId="15" xfId="0" applyNumberFormat="1" applyFont="1" applyBorder="1" applyAlignment="1">
      <alignment horizontal="right" wrapText="1"/>
    </xf>
    <xf numFmtId="3" fontId="25" fillId="0" borderId="18" xfId="0" applyNumberFormat="1" applyFont="1" applyBorder="1" applyAlignment="1">
      <alignment horizontal="right" wrapText="1"/>
    </xf>
    <xf numFmtId="175" fontId="25" fillId="0" borderId="15" xfId="0" applyNumberFormat="1" applyFont="1" applyBorder="1" applyAlignment="1">
      <alignment horizontal="right" wrapText="1"/>
    </xf>
    <xf numFmtId="1" fontId="25" fillId="0" borderId="18" xfId="0" applyNumberFormat="1" applyFont="1" applyBorder="1" applyAlignment="1">
      <alignment horizontal="right" wrapText="1"/>
    </xf>
    <xf numFmtId="3" fontId="26" fillId="0" borderId="15" xfId="0" applyNumberFormat="1" applyFont="1" applyBorder="1" applyAlignment="1">
      <alignment horizontal="right" wrapText="1"/>
    </xf>
    <xf numFmtId="3" fontId="26" fillId="0" borderId="18" xfId="0" applyNumberFormat="1" applyFont="1" applyBorder="1" applyAlignment="1">
      <alignment horizontal="right" wrapText="1"/>
    </xf>
    <xf numFmtId="3" fontId="27" fillId="0" borderId="15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7" fillId="0" borderId="15" xfId="0" applyNumberFormat="1" applyFont="1" applyFill="1" applyBorder="1" applyAlignment="1">
      <alignment horizontal="right" wrapText="1"/>
    </xf>
    <xf numFmtId="1" fontId="27" fillId="0" borderId="15" xfId="0" applyNumberFormat="1" applyFont="1" applyFill="1" applyBorder="1" applyAlignment="1">
      <alignment horizontal="right" wrapText="1"/>
    </xf>
    <xf numFmtId="0" fontId="17" fillId="0" borderId="15" xfId="0" applyNumberFormat="1" applyFont="1" applyFill="1" applyBorder="1" applyAlignment="1">
      <alignment vertical="top" wrapText="1"/>
    </xf>
    <xf numFmtId="3" fontId="27" fillId="0" borderId="15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57150</xdr:rowOff>
    </xdr:from>
    <xdr:to>
      <xdr:col>5</xdr:col>
      <xdr:colOff>1152525</xdr:colOff>
      <xdr:row>2</xdr:row>
      <xdr:rowOff>714375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62600" y="57150"/>
          <a:ext cx="22574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ради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ід "    "          2008 року
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6"/>
  <sheetViews>
    <sheetView tabSelected="1" view="pageBreakPreview" zoomScale="50" zoomScaleNormal="75" zoomScaleSheetLayoutView="50"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D32" sqref="D32"/>
    </sheetView>
  </sheetViews>
  <sheetFormatPr defaultColWidth="9.33203125" defaultRowHeight="12.75"/>
  <cols>
    <col min="1" max="1" width="13.83203125" style="42" customWidth="1"/>
    <col min="2" max="2" width="48.33203125" style="43" customWidth="1"/>
    <col min="3" max="3" width="22.66015625" style="4" customWidth="1"/>
    <col min="4" max="4" width="16.66015625" style="4" customWidth="1"/>
    <col min="5" max="5" width="15.16015625" style="4" customWidth="1"/>
    <col min="6" max="6" width="23.66015625" style="4" customWidth="1"/>
    <col min="7" max="7" width="9.33203125" style="4" customWidth="1"/>
    <col min="8" max="8" width="19.66015625" style="62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3"/>
      <c r="F1" s="3"/>
      <c r="G1" s="3"/>
      <c r="H1" s="53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53"/>
      <c r="I2" s="3"/>
      <c r="J2" s="3"/>
      <c r="K2" s="3"/>
      <c r="L2" s="3"/>
      <c r="M2" s="3"/>
      <c r="N2" s="3"/>
      <c r="O2" s="3"/>
      <c r="P2" s="3"/>
    </row>
    <row r="3" spans="1:16" ht="68.25" customHeight="1">
      <c r="A3" s="1"/>
      <c r="B3" s="2"/>
      <c r="C3" s="3"/>
      <c r="D3" s="3"/>
      <c r="E3" s="3"/>
      <c r="F3" s="5"/>
      <c r="G3" s="3"/>
      <c r="H3" s="53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113" t="s">
        <v>47</v>
      </c>
      <c r="B4" s="113"/>
      <c r="C4" s="113"/>
      <c r="D4" s="113"/>
      <c r="E4" s="113"/>
      <c r="F4" s="113"/>
      <c r="G4" s="3"/>
      <c r="H4" s="53"/>
      <c r="I4" s="3"/>
      <c r="J4" s="3"/>
      <c r="K4" s="3"/>
      <c r="L4" s="3"/>
      <c r="M4" s="3"/>
      <c r="N4" s="3"/>
      <c r="O4" s="3"/>
      <c r="P4" s="3"/>
    </row>
    <row r="5" spans="1:16" ht="12.75" customHeight="1" thickBot="1">
      <c r="A5" s="1"/>
      <c r="B5" s="2"/>
      <c r="C5" s="3"/>
      <c r="D5" s="3"/>
      <c r="E5" s="3"/>
      <c r="F5" s="5" t="s">
        <v>40</v>
      </c>
      <c r="G5" s="3"/>
      <c r="H5" s="53"/>
      <c r="I5" s="3"/>
      <c r="J5" s="3"/>
      <c r="K5" s="3"/>
      <c r="L5" s="3"/>
      <c r="M5" s="3"/>
      <c r="N5" s="3"/>
      <c r="O5" s="3"/>
      <c r="P5" s="3"/>
    </row>
    <row r="6" spans="1:16" ht="24" customHeight="1" thickBot="1">
      <c r="A6" s="114" t="s">
        <v>1</v>
      </c>
      <c r="B6" s="116" t="s">
        <v>41</v>
      </c>
      <c r="C6" s="116" t="s">
        <v>2</v>
      </c>
      <c r="D6" s="110" t="s">
        <v>0</v>
      </c>
      <c r="E6" s="111"/>
      <c r="F6" s="118" t="s">
        <v>3</v>
      </c>
      <c r="G6" s="3"/>
      <c r="H6" s="53"/>
      <c r="I6" s="3"/>
      <c r="J6" s="3"/>
      <c r="K6" s="3"/>
      <c r="L6" s="3"/>
      <c r="M6" s="3"/>
      <c r="N6" s="3"/>
      <c r="O6" s="3"/>
      <c r="P6" s="3"/>
    </row>
    <row r="7" spans="1:16" ht="51.75" customHeight="1" thickBot="1" thickTop="1">
      <c r="A7" s="115"/>
      <c r="B7" s="117"/>
      <c r="C7" s="117"/>
      <c r="D7" s="6" t="s">
        <v>3</v>
      </c>
      <c r="E7" s="7" t="s">
        <v>4</v>
      </c>
      <c r="F7" s="119"/>
      <c r="G7" s="3"/>
      <c r="H7" s="53"/>
      <c r="I7" s="3"/>
      <c r="J7" s="3"/>
      <c r="K7" s="3"/>
      <c r="L7" s="3"/>
      <c r="M7" s="3"/>
      <c r="N7" s="3"/>
      <c r="O7" s="3"/>
      <c r="P7" s="3"/>
    </row>
    <row r="8" spans="1:16" ht="21" customHeight="1" thickTop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 t="s">
        <v>5</v>
      </c>
      <c r="G8" s="3"/>
      <c r="H8" s="53"/>
      <c r="I8" s="3"/>
      <c r="J8" s="3"/>
      <c r="K8" s="3"/>
      <c r="L8" s="3"/>
      <c r="M8" s="3"/>
      <c r="N8" s="3"/>
      <c r="O8" s="3"/>
      <c r="P8" s="3"/>
    </row>
    <row r="9" spans="1:16" s="16" customFormat="1" ht="22.5">
      <c r="A9" s="12">
        <v>10000000</v>
      </c>
      <c r="B9" s="69" t="s">
        <v>6</v>
      </c>
      <c r="C9" s="65">
        <f>SUM(C10,C16,C18,)</f>
        <v>177681300</v>
      </c>
      <c r="D9" s="65">
        <f>SUM(D10,D14,D18,)</f>
        <v>15096900</v>
      </c>
      <c r="E9" s="65">
        <f>SUM(E12,E11)</f>
        <v>0</v>
      </c>
      <c r="F9" s="66">
        <f aca="true" t="shared" si="0" ref="F9:F20">SUM(D9,C9)</f>
        <v>192778200</v>
      </c>
      <c r="G9" s="14"/>
      <c r="H9" s="54"/>
      <c r="I9" s="14"/>
      <c r="J9" s="14"/>
      <c r="K9" s="14"/>
      <c r="L9" s="14"/>
      <c r="M9" s="14"/>
      <c r="N9" s="14"/>
      <c r="O9" s="15"/>
      <c r="P9" s="15"/>
    </row>
    <row r="10" spans="1:16" s="21" customFormat="1" ht="42.75">
      <c r="A10" s="17">
        <v>11000000</v>
      </c>
      <c r="B10" s="18" t="s">
        <v>7</v>
      </c>
      <c r="C10" s="65">
        <f>SUM(C11,C12)</f>
        <v>154400000</v>
      </c>
      <c r="D10" s="96">
        <f>SUM(D11,D12)</f>
        <v>0</v>
      </c>
      <c r="E10" s="96">
        <f>SUM(E11,E12)</f>
        <v>0</v>
      </c>
      <c r="F10" s="66">
        <f t="shared" si="0"/>
        <v>154400000</v>
      </c>
      <c r="G10" s="19"/>
      <c r="H10" s="55"/>
      <c r="I10" s="19"/>
      <c r="J10" s="19"/>
      <c r="K10" s="19"/>
      <c r="L10" s="19"/>
      <c r="M10" s="19"/>
      <c r="N10" s="19"/>
      <c r="O10" s="20"/>
      <c r="P10" s="20"/>
    </row>
    <row r="11" spans="1:16" ht="23.25">
      <c r="A11" s="22">
        <v>11010000</v>
      </c>
      <c r="B11" s="23" t="s">
        <v>35</v>
      </c>
      <c r="C11" s="97">
        <v>154100000</v>
      </c>
      <c r="D11" s="98" t="s">
        <v>8</v>
      </c>
      <c r="E11" s="98" t="s">
        <v>8</v>
      </c>
      <c r="F11" s="99">
        <f t="shared" si="0"/>
        <v>154100000</v>
      </c>
      <c r="G11" s="24"/>
      <c r="H11" s="56"/>
      <c r="I11" s="24"/>
      <c r="J11" s="24"/>
      <c r="K11" s="24"/>
      <c r="L11" s="24"/>
      <c r="M11" s="24"/>
      <c r="N11" s="24"/>
      <c r="O11" s="3"/>
      <c r="P11" s="3"/>
    </row>
    <row r="12" spans="1:16" ht="23.25">
      <c r="A12" s="22">
        <v>11020000</v>
      </c>
      <c r="B12" s="23" t="s">
        <v>9</v>
      </c>
      <c r="C12" s="97">
        <v>300000</v>
      </c>
      <c r="D12" s="98">
        <f>SUM(D13:D13)</f>
        <v>0</v>
      </c>
      <c r="E12" s="98">
        <f>SUM(E13:E13)</f>
        <v>0</v>
      </c>
      <c r="F12" s="99">
        <f t="shared" si="0"/>
        <v>300000</v>
      </c>
      <c r="G12" s="24"/>
      <c r="H12" s="56"/>
      <c r="I12" s="24"/>
      <c r="J12" s="24"/>
      <c r="K12" s="24"/>
      <c r="L12" s="24"/>
      <c r="M12" s="24"/>
      <c r="N12" s="24"/>
      <c r="O12" s="3"/>
      <c r="P12" s="3"/>
    </row>
    <row r="13" spans="1:16" ht="47.25">
      <c r="A13" s="22">
        <v>11020200</v>
      </c>
      <c r="B13" s="23" t="s">
        <v>10</v>
      </c>
      <c r="C13" s="97">
        <v>300000</v>
      </c>
      <c r="D13" s="98" t="s">
        <v>8</v>
      </c>
      <c r="E13" s="98" t="s">
        <v>8</v>
      </c>
      <c r="F13" s="99">
        <f t="shared" si="0"/>
        <v>300000</v>
      </c>
      <c r="G13" s="24"/>
      <c r="H13" s="56"/>
      <c r="I13" s="24"/>
      <c r="J13" s="24"/>
      <c r="K13" s="24"/>
      <c r="L13" s="24"/>
      <c r="M13" s="24"/>
      <c r="N13" s="24"/>
      <c r="O13" s="3"/>
      <c r="P13" s="3"/>
    </row>
    <row r="14" spans="1:16" s="29" customFormat="1" ht="17.25" customHeight="1">
      <c r="A14" s="25">
        <v>12000000</v>
      </c>
      <c r="B14" s="26" t="s">
        <v>11</v>
      </c>
      <c r="C14" s="65">
        <f>SUM(C15)</f>
        <v>0</v>
      </c>
      <c r="D14" s="65">
        <f>SUM(D15)</f>
        <v>14755100</v>
      </c>
      <c r="E14" s="96">
        <f>SUM(E15)</f>
        <v>0</v>
      </c>
      <c r="F14" s="66">
        <f t="shared" si="0"/>
        <v>14755100</v>
      </c>
      <c r="G14" s="27"/>
      <c r="H14" s="55"/>
      <c r="I14" s="27"/>
      <c r="J14" s="27"/>
      <c r="K14" s="27"/>
      <c r="L14" s="27"/>
      <c r="M14" s="27"/>
      <c r="N14" s="27"/>
      <c r="O14" s="28"/>
      <c r="P14" s="28"/>
    </row>
    <row r="15" spans="1:16" ht="47.25">
      <c r="A15" s="22">
        <v>12020000</v>
      </c>
      <c r="B15" s="23" t="s">
        <v>12</v>
      </c>
      <c r="C15" s="100" t="s">
        <v>8</v>
      </c>
      <c r="D15" s="97">
        <v>14755100</v>
      </c>
      <c r="E15" s="100" t="s">
        <v>8</v>
      </c>
      <c r="F15" s="99">
        <f t="shared" si="0"/>
        <v>14755100</v>
      </c>
      <c r="G15" s="24"/>
      <c r="H15" s="56"/>
      <c r="I15" s="24"/>
      <c r="J15" s="24"/>
      <c r="K15" s="24"/>
      <c r="L15" s="24"/>
      <c r="M15" s="24"/>
      <c r="N15" s="24"/>
      <c r="O15" s="3"/>
      <c r="P15" s="3"/>
    </row>
    <row r="16" spans="1:16" s="29" customFormat="1" ht="31.5">
      <c r="A16" s="25">
        <v>13000000</v>
      </c>
      <c r="B16" s="26" t="s">
        <v>13</v>
      </c>
      <c r="C16" s="65">
        <f>C17</f>
        <v>11250000</v>
      </c>
      <c r="D16" s="65" t="s">
        <v>8</v>
      </c>
      <c r="E16" s="96" t="s">
        <v>8</v>
      </c>
      <c r="F16" s="66">
        <f t="shared" si="0"/>
        <v>11250000</v>
      </c>
      <c r="G16" s="27"/>
      <c r="H16" s="55"/>
      <c r="I16" s="27"/>
      <c r="J16" s="27"/>
      <c r="K16" s="27"/>
      <c r="L16" s="27"/>
      <c r="M16" s="27"/>
      <c r="N16" s="27"/>
      <c r="O16" s="28"/>
      <c r="P16" s="28"/>
    </row>
    <row r="17" spans="1:16" ht="21" customHeight="1">
      <c r="A17" s="22">
        <v>13050000</v>
      </c>
      <c r="B17" s="23" t="s">
        <v>14</v>
      </c>
      <c r="C17" s="97">
        <v>11250000</v>
      </c>
      <c r="D17" s="97" t="s">
        <v>8</v>
      </c>
      <c r="E17" s="98" t="s">
        <v>8</v>
      </c>
      <c r="F17" s="99">
        <f t="shared" si="0"/>
        <v>11250000</v>
      </c>
      <c r="G17" s="24"/>
      <c r="H17" s="56"/>
      <c r="I17" s="24"/>
      <c r="J17" s="24"/>
      <c r="K17" s="24"/>
      <c r="L17" s="24"/>
      <c r="M17" s="24"/>
      <c r="N17" s="24"/>
      <c r="O17" s="3"/>
      <c r="P17" s="3"/>
    </row>
    <row r="18" spans="1:16" s="21" customFormat="1" ht="31.5">
      <c r="A18" s="25">
        <v>14000000</v>
      </c>
      <c r="B18" s="26" t="s">
        <v>15</v>
      </c>
      <c r="C18" s="65">
        <f>SUM(C19:C21)</f>
        <v>12031300</v>
      </c>
      <c r="D18" s="65">
        <f>SUM(D19:D21)</f>
        <v>341800</v>
      </c>
      <c r="E18" s="96">
        <f>SUM(E19:E21)</f>
        <v>0</v>
      </c>
      <c r="F18" s="66">
        <f t="shared" si="0"/>
        <v>12373100</v>
      </c>
      <c r="G18" s="19"/>
      <c r="H18" s="55"/>
      <c r="I18" s="19"/>
      <c r="J18" s="19"/>
      <c r="K18" s="19"/>
      <c r="L18" s="19"/>
      <c r="M18" s="19"/>
      <c r="N18" s="19"/>
      <c r="O18" s="20"/>
      <c r="P18" s="20"/>
    </row>
    <row r="19" spans="1:16" ht="23.25">
      <c r="A19" s="22">
        <v>14060200</v>
      </c>
      <c r="B19" s="23" t="s">
        <v>16</v>
      </c>
      <c r="C19" s="97">
        <v>31300</v>
      </c>
      <c r="D19" s="98" t="s">
        <v>8</v>
      </c>
      <c r="E19" s="98" t="s">
        <v>8</v>
      </c>
      <c r="F19" s="99">
        <f t="shared" si="0"/>
        <v>31300</v>
      </c>
      <c r="G19" s="24"/>
      <c r="H19" s="56"/>
      <c r="I19" s="24"/>
      <c r="J19" s="24"/>
      <c r="K19" s="24"/>
      <c r="L19" s="24"/>
      <c r="M19" s="24"/>
      <c r="N19" s="24"/>
      <c r="O19" s="3"/>
      <c r="P19" s="3"/>
    </row>
    <row r="20" spans="1:16" ht="47.25">
      <c r="A20" s="22">
        <v>14061100</v>
      </c>
      <c r="B20" s="23" t="s">
        <v>17</v>
      </c>
      <c r="C20" s="97">
        <v>12000000</v>
      </c>
      <c r="D20" s="98" t="s">
        <v>8</v>
      </c>
      <c r="E20" s="98" t="s">
        <v>8</v>
      </c>
      <c r="F20" s="101">
        <f t="shared" si="0"/>
        <v>12000000</v>
      </c>
      <c r="G20" s="24"/>
      <c r="H20" s="56"/>
      <c r="I20" s="24"/>
      <c r="J20" s="24"/>
      <c r="K20" s="24"/>
      <c r="L20" s="24"/>
      <c r="M20" s="24"/>
      <c r="N20" s="24"/>
      <c r="O20" s="3"/>
      <c r="P20" s="3"/>
    </row>
    <row r="21" spans="1:16" ht="63">
      <c r="A21" s="22">
        <v>14071500</v>
      </c>
      <c r="B21" s="23" t="s">
        <v>18</v>
      </c>
      <c r="C21" s="98" t="s">
        <v>8</v>
      </c>
      <c r="D21" s="97">
        <v>341800</v>
      </c>
      <c r="E21" s="98" t="s">
        <v>8</v>
      </c>
      <c r="F21" s="101">
        <f aca="true" t="shared" si="1" ref="F21:F29">SUM(D21,C21)</f>
        <v>341800</v>
      </c>
      <c r="G21" s="24"/>
      <c r="H21" s="56"/>
      <c r="I21" s="24"/>
      <c r="J21" s="24"/>
      <c r="K21" s="24"/>
      <c r="L21" s="24"/>
      <c r="M21" s="24"/>
      <c r="N21" s="24"/>
      <c r="O21" s="3"/>
      <c r="P21" s="3"/>
    </row>
    <row r="22" spans="1:16" s="16" customFormat="1" ht="22.5">
      <c r="A22" s="12">
        <v>20000000</v>
      </c>
      <c r="B22" s="69" t="s">
        <v>19</v>
      </c>
      <c r="C22" s="65">
        <f>SUM(C23,C25,)</f>
        <v>754100</v>
      </c>
      <c r="D22" s="65">
        <f>D23+D25+D29</f>
        <v>13357656</v>
      </c>
      <c r="E22" s="65">
        <f>SUM(E23,E25,)</f>
        <v>0</v>
      </c>
      <c r="F22" s="66">
        <f t="shared" si="1"/>
        <v>14111756</v>
      </c>
      <c r="G22" s="14"/>
      <c r="H22" s="55"/>
      <c r="I22" s="14"/>
      <c r="J22" s="14"/>
      <c r="K22" s="14"/>
      <c r="L22" s="14"/>
      <c r="M22" s="14"/>
      <c r="N22" s="14"/>
      <c r="O22" s="15"/>
      <c r="P22" s="15"/>
    </row>
    <row r="23" spans="1:16" s="29" customFormat="1" ht="31.5">
      <c r="A23" s="25">
        <v>21000000</v>
      </c>
      <c r="B23" s="26" t="s">
        <v>20</v>
      </c>
      <c r="C23" s="98" t="s">
        <v>8</v>
      </c>
      <c r="D23" s="65">
        <f>D24</f>
        <v>181800</v>
      </c>
      <c r="E23" s="97" t="s">
        <v>8</v>
      </c>
      <c r="F23" s="66">
        <f t="shared" si="1"/>
        <v>181800</v>
      </c>
      <c r="G23" s="27"/>
      <c r="H23" s="55"/>
      <c r="I23" s="27"/>
      <c r="J23" s="27"/>
      <c r="K23" s="27"/>
      <c r="L23" s="27"/>
      <c r="M23" s="27"/>
      <c r="N23" s="27"/>
      <c r="O23" s="28"/>
      <c r="P23" s="28"/>
    </row>
    <row r="24" spans="1:16" ht="47.25">
      <c r="A24" s="30">
        <v>21110000</v>
      </c>
      <c r="B24" s="23" t="s">
        <v>21</v>
      </c>
      <c r="C24" s="98" t="s">
        <v>8</v>
      </c>
      <c r="D24" s="97">
        <v>181800</v>
      </c>
      <c r="E24" s="97" t="s">
        <v>8</v>
      </c>
      <c r="F24" s="99">
        <f t="shared" si="1"/>
        <v>181800</v>
      </c>
      <c r="G24" s="24"/>
      <c r="H24" s="56"/>
      <c r="I24" s="24"/>
      <c r="J24" s="24"/>
      <c r="K24" s="24"/>
      <c r="L24" s="24"/>
      <c r="M24" s="24"/>
      <c r="N24" s="24"/>
      <c r="O24" s="3"/>
      <c r="P24" s="3"/>
    </row>
    <row r="25" spans="1:16" s="29" customFormat="1" ht="47.25">
      <c r="A25" s="25">
        <v>22000000</v>
      </c>
      <c r="B25" s="26" t="s">
        <v>22</v>
      </c>
      <c r="C25" s="65">
        <f>SUM(C26:C27)</f>
        <v>754100</v>
      </c>
      <c r="D25" s="96">
        <f>SUM(D26:D28)</f>
        <v>0</v>
      </c>
      <c r="E25" s="96">
        <f>SUM(E26:E28)</f>
        <v>0</v>
      </c>
      <c r="F25" s="66">
        <f t="shared" si="1"/>
        <v>754100</v>
      </c>
      <c r="G25" s="27"/>
      <c r="H25" s="55"/>
      <c r="I25" s="27"/>
      <c r="J25" s="27"/>
      <c r="K25" s="27"/>
      <c r="L25" s="27"/>
      <c r="M25" s="27"/>
      <c r="N25" s="27"/>
      <c r="O25" s="28"/>
      <c r="P25" s="28"/>
    </row>
    <row r="26" spans="1:16" ht="31.5">
      <c r="A26" s="22">
        <v>22020000</v>
      </c>
      <c r="B26" s="23" t="s">
        <v>23</v>
      </c>
      <c r="C26" s="97">
        <v>186000</v>
      </c>
      <c r="D26" s="98" t="s">
        <v>8</v>
      </c>
      <c r="E26" s="98" t="s">
        <v>8</v>
      </c>
      <c r="F26" s="99">
        <f t="shared" si="1"/>
        <v>186000</v>
      </c>
      <c r="G26" s="24"/>
      <c r="H26" s="56"/>
      <c r="I26" s="24"/>
      <c r="J26" s="24"/>
      <c r="K26" s="24"/>
      <c r="L26" s="24"/>
      <c r="M26" s="24"/>
      <c r="N26" s="24"/>
      <c r="O26" s="3"/>
      <c r="P26" s="3"/>
    </row>
    <row r="27" spans="1:16" ht="31.5">
      <c r="A27" s="25">
        <v>22080000</v>
      </c>
      <c r="B27" s="23" t="s">
        <v>32</v>
      </c>
      <c r="C27" s="65">
        <f>SUM(C28:C28)</f>
        <v>568100</v>
      </c>
      <c r="D27" s="65">
        <f>SUM(D28:D28)</f>
        <v>0</v>
      </c>
      <c r="E27" s="65">
        <f>SUM(E28:E28)</f>
        <v>0</v>
      </c>
      <c r="F27" s="66">
        <f t="shared" si="1"/>
        <v>568100</v>
      </c>
      <c r="G27" s="24"/>
      <c r="H27" s="56"/>
      <c r="I27" s="24"/>
      <c r="J27" s="24"/>
      <c r="K27" s="24"/>
      <c r="L27" s="24"/>
      <c r="M27" s="24"/>
      <c r="N27" s="24"/>
      <c r="O27" s="3"/>
      <c r="P27" s="3"/>
    </row>
    <row r="28" spans="1:16" ht="36.75" customHeight="1">
      <c r="A28" s="22">
        <v>22080400</v>
      </c>
      <c r="B28" s="23" t="s">
        <v>31</v>
      </c>
      <c r="C28" s="97">
        <v>568100</v>
      </c>
      <c r="D28" s="97" t="s">
        <v>8</v>
      </c>
      <c r="E28" s="97" t="s">
        <v>8</v>
      </c>
      <c r="F28" s="99">
        <f t="shared" si="1"/>
        <v>568100</v>
      </c>
      <c r="G28" s="24"/>
      <c r="H28" s="56"/>
      <c r="I28" s="24"/>
      <c r="J28" s="24"/>
      <c r="K28" s="24"/>
      <c r="L28" s="24"/>
      <c r="M28" s="24"/>
      <c r="N28" s="24"/>
      <c r="O28" s="3"/>
      <c r="P28" s="3"/>
    </row>
    <row r="29" spans="1:16" ht="31.5">
      <c r="A29" s="30">
        <v>25000000</v>
      </c>
      <c r="B29" s="45" t="s">
        <v>24</v>
      </c>
      <c r="C29" s="65" t="s">
        <v>8</v>
      </c>
      <c r="D29" s="65">
        <v>13175856</v>
      </c>
      <c r="E29" s="65" t="s">
        <v>8</v>
      </c>
      <c r="F29" s="66">
        <f t="shared" si="1"/>
        <v>13175856</v>
      </c>
      <c r="G29" s="24"/>
      <c r="H29" s="56"/>
      <c r="I29" s="24"/>
      <c r="J29" s="24"/>
      <c r="K29" s="24"/>
      <c r="L29" s="24"/>
      <c r="M29" s="24"/>
      <c r="N29" s="24"/>
      <c r="O29" s="3"/>
      <c r="P29" s="3"/>
    </row>
    <row r="30" spans="1:16" ht="23.25">
      <c r="A30" s="12">
        <v>30000000</v>
      </c>
      <c r="B30" s="45" t="s">
        <v>33</v>
      </c>
      <c r="C30" s="65" t="s">
        <v>8</v>
      </c>
      <c r="D30" s="65">
        <f>D31</f>
        <v>5031327</v>
      </c>
      <c r="E30" s="65">
        <f>E31</f>
        <v>5031327</v>
      </c>
      <c r="F30" s="66">
        <f>F31</f>
        <v>5031327</v>
      </c>
      <c r="G30" s="24"/>
      <c r="H30" s="56"/>
      <c r="I30" s="24"/>
      <c r="J30" s="24"/>
      <c r="K30" s="24"/>
      <c r="L30" s="24"/>
      <c r="M30" s="24"/>
      <c r="N30" s="24"/>
      <c r="O30" s="3"/>
      <c r="P30" s="3"/>
    </row>
    <row r="31" spans="1:16" s="29" customFormat="1" ht="31.5">
      <c r="A31" s="22">
        <v>31030000</v>
      </c>
      <c r="B31" s="34" t="s">
        <v>34</v>
      </c>
      <c r="C31" s="97" t="s">
        <v>8</v>
      </c>
      <c r="D31" s="97">
        <v>5031327</v>
      </c>
      <c r="E31" s="97">
        <f>5036826-5499</f>
        <v>5031327</v>
      </c>
      <c r="F31" s="99">
        <f aca="true" t="shared" si="2" ref="F31:F39">SUM(D31,C31)</f>
        <v>5031327</v>
      </c>
      <c r="G31" s="27"/>
      <c r="H31" s="55"/>
      <c r="I31" s="27"/>
      <c r="J31" s="27"/>
      <c r="K31" s="27"/>
      <c r="L31" s="27"/>
      <c r="M31" s="27"/>
      <c r="N31" s="27"/>
      <c r="O31" s="28"/>
      <c r="P31" s="28"/>
    </row>
    <row r="32" spans="1:16" s="16" customFormat="1" ht="22.5">
      <c r="A32" s="12">
        <v>50000000</v>
      </c>
      <c r="B32" s="13" t="s">
        <v>25</v>
      </c>
      <c r="C32" s="65">
        <f>SUM(C33:C33)</f>
        <v>0</v>
      </c>
      <c r="D32" s="65">
        <f>SUM(D33:D33)</f>
        <v>1321900</v>
      </c>
      <c r="E32" s="65">
        <f>SUM(E33:E33)</f>
        <v>0</v>
      </c>
      <c r="F32" s="66">
        <f t="shared" si="2"/>
        <v>1321900</v>
      </c>
      <c r="G32" s="14"/>
      <c r="H32" s="57"/>
      <c r="I32" s="14"/>
      <c r="J32" s="14"/>
      <c r="K32" s="14"/>
      <c r="L32" s="14"/>
      <c r="M32" s="14"/>
      <c r="N32" s="14"/>
      <c r="O32" s="15"/>
      <c r="P32" s="15"/>
    </row>
    <row r="33" spans="1:16" ht="31.5">
      <c r="A33" s="22">
        <v>50080000</v>
      </c>
      <c r="B33" s="23" t="s">
        <v>26</v>
      </c>
      <c r="C33" s="97" t="s">
        <v>8</v>
      </c>
      <c r="D33" s="97">
        <v>1321900</v>
      </c>
      <c r="E33" s="97" t="s">
        <v>8</v>
      </c>
      <c r="F33" s="99">
        <f t="shared" si="2"/>
        <v>1321900</v>
      </c>
      <c r="G33" s="24"/>
      <c r="H33" s="56"/>
      <c r="I33" s="24"/>
      <c r="J33" s="24"/>
      <c r="K33" s="24"/>
      <c r="L33" s="24"/>
      <c r="M33" s="24"/>
      <c r="N33" s="24"/>
      <c r="O33" s="3"/>
      <c r="P33" s="3"/>
    </row>
    <row r="34" spans="1:16" s="16" customFormat="1" ht="22.5">
      <c r="A34" s="12"/>
      <c r="B34" s="47" t="s">
        <v>27</v>
      </c>
      <c r="C34" s="67">
        <f>SUM(C32,C31,C22,C9)</f>
        <v>178435400</v>
      </c>
      <c r="D34" s="67">
        <f>SUM(D9,D22,D30,D32)</f>
        <v>34807783</v>
      </c>
      <c r="E34" s="67">
        <f>SUM(E9,E22,E32,E31)</f>
        <v>5031327</v>
      </c>
      <c r="F34" s="68">
        <f t="shared" si="2"/>
        <v>213243183</v>
      </c>
      <c r="G34" s="14"/>
      <c r="H34" s="55"/>
      <c r="I34" s="14"/>
      <c r="J34" s="14"/>
      <c r="K34" s="14"/>
      <c r="L34" s="14"/>
      <c r="M34" s="14"/>
      <c r="N34" s="14"/>
      <c r="O34" s="15"/>
      <c r="P34" s="15"/>
    </row>
    <row r="35" spans="1:16" ht="47.25">
      <c r="A35" s="30">
        <v>40000000</v>
      </c>
      <c r="B35" s="26" t="s">
        <v>28</v>
      </c>
      <c r="C35" s="102">
        <f>SUM(C37,C40,)</f>
        <v>889330300</v>
      </c>
      <c r="D35" s="102">
        <f>SUM(D37,D40,)</f>
        <v>22861200</v>
      </c>
      <c r="E35" s="102">
        <f>SUM(E37,E40,)</f>
        <v>0</v>
      </c>
      <c r="F35" s="103">
        <f t="shared" si="2"/>
        <v>912191500</v>
      </c>
      <c r="G35" s="24"/>
      <c r="H35" s="58"/>
      <c r="I35" s="24"/>
      <c r="J35" s="24"/>
      <c r="K35" s="24"/>
      <c r="L35" s="24"/>
      <c r="M35" s="24"/>
      <c r="N35" s="24"/>
      <c r="O35" s="3"/>
      <c r="P35" s="3"/>
    </row>
    <row r="36" spans="1:16" ht="23.25">
      <c r="A36" s="30">
        <v>41000000</v>
      </c>
      <c r="B36" s="26" t="s">
        <v>29</v>
      </c>
      <c r="C36" s="102">
        <f>C37+C40</f>
        <v>889330300</v>
      </c>
      <c r="D36" s="102">
        <f>D40</f>
        <v>22861200</v>
      </c>
      <c r="E36" s="102">
        <f>SUM(E37:E40)</f>
        <v>0</v>
      </c>
      <c r="F36" s="103">
        <f t="shared" si="2"/>
        <v>912191500</v>
      </c>
      <c r="G36" s="24"/>
      <c r="H36" s="56"/>
      <c r="I36" s="24"/>
      <c r="J36" s="24"/>
      <c r="K36" s="24"/>
      <c r="L36" s="24"/>
      <c r="M36" s="24"/>
      <c r="N36" s="24"/>
      <c r="O36" s="3"/>
      <c r="P36" s="3"/>
    </row>
    <row r="37" spans="1:16" s="33" customFormat="1" ht="15.75" customHeight="1">
      <c r="A37" s="30">
        <v>41020000</v>
      </c>
      <c r="B37" s="45" t="s">
        <v>37</v>
      </c>
      <c r="C37" s="102">
        <f>SUM(C38:C39)</f>
        <v>251785300</v>
      </c>
      <c r="D37" s="104" t="s">
        <v>8</v>
      </c>
      <c r="E37" s="104" t="s">
        <v>8</v>
      </c>
      <c r="F37" s="103">
        <f t="shared" si="2"/>
        <v>251785300</v>
      </c>
      <c r="G37" s="31"/>
      <c r="H37" s="55"/>
      <c r="I37" s="31"/>
      <c r="J37" s="31"/>
      <c r="K37" s="31"/>
      <c r="L37" s="31"/>
      <c r="M37" s="31"/>
      <c r="N37" s="31"/>
      <c r="O37" s="32"/>
      <c r="P37" s="32"/>
    </row>
    <row r="38" spans="1:16" s="33" customFormat="1" ht="31.5">
      <c r="A38" s="70">
        <v>41020100</v>
      </c>
      <c r="B38" s="71" t="s">
        <v>56</v>
      </c>
      <c r="C38" s="104">
        <v>230927400</v>
      </c>
      <c r="D38" s="104"/>
      <c r="E38" s="104"/>
      <c r="F38" s="105">
        <f t="shared" si="2"/>
        <v>230927400</v>
      </c>
      <c r="G38" s="31"/>
      <c r="H38" s="55"/>
      <c r="I38" s="31"/>
      <c r="J38" s="31"/>
      <c r="K38" s="31"/>
      <c r="L38" s="31"/>
      <c r="M38" s="31"/>
      <c r="N38" s="31"/>
      <c r="O38" s="32"/>
      <c r="P38" s="32"/>
    </row>
    <row r="39" spans="1:16" s="33" customFormat="1" ht="47.25">
      <c r="A39" s="72">
        <v>41020600</v>
      </c>
      <c r="B39" s="71" t="s">
        <v>57</v>
      </c>
      <c r="C39" s="104">
        <v>20857900</v>
      </c>
      <c r="D39" s="104"/>
      <c r="E39" s="104"/>
      <c r="F39" s="105">
        <f t="shared" si="2"/>
        <v>20857900</v>
      </c>
      <c r="G39" s="31"/>
      <c r="H39" s="55"/>
      <c r="I39" s="31"/>
      <c r="J39" s="31"/>
      <c r="K39" s="31"/>
      <c r="L39" s="31"/>
      <c r="M39" s="31"/>
      <c r="N39" s="31"/>
      <c r="O39" s="32"/>
      <c r="P39" s="32"/>
    </row>
    <row r="40" spans="1:16" s="33" customFormat="1" ht="18" customHeight="1">
      <c r="A40" s="48">
        <v>41030000</v>
      </c>
      <c r="B40" s="47" t="s">
        <v>38</v>
      </c>
      <c r="C40" s="102">
        <f>SUM(C41:C55)</f>
        <v>637545000</v>
      </c>
      <c r="D40" s="102">
        <f>SUM(D41:D55)</f>
        <v>22861200</v>
      </c>
      <c r="E40" s="102">
        <f>SUM(E41:E55)</f>
        <v>0</v>
      </c>
      <c r="F40" s="103">
        <f aca="true" t="shared" si="3" ref="F40:F46">SUM(D40,C40)</f>
        <v>660406200</v>
      </c>
      <c r="G40" s="31"/>
      <c r="H40" s="55"/>
      <c r="I40" s="31"/>
      <c r="J40" s="31"/>
      <c r="K40" s="31"/>
      <c r="L40" s="31"/>
      <c r="M40" s="31"/>
      <c r="N40" s="31"/>
      <c r="O40" s="32"/>
      <c r="P40" s="32"/>
    </row>
    <row r="41" spans="1:16" ht="94.5">
      <c r="A41" s="70">
        <v>41030600</v>
      </c>
      <c r="B41" s="73" t="s">
        <v>48</v>
      </c>
      <c r="C41" s="106">
        <v>431571500</v>
      </c>
      <c r="D41" s="104"/>
      <c r="E41" s="104"/>
      <c r="F41" s="105">
        <f t="shared" si="3"/>
        <v>431571500</v>
      </c>
      <c r="G41" s="24"/>
      <c r="H41" s="56"/>
      <c r="I41" s="24"/>
      <c r="J41" s="24"/>
      <c r="K41" s="24"/>
      <c r="L41" s="24"/>
      <c r="M41" s="24"/>
      <c r="N41" s="24"/>
      <c r="O41" s="3"/>
      <c r="P41" s="3"/>
    </row>
    <row r="42" spans="1:16" ht="204.75">
      <c r="A42" s="70">
        <v>41030700</v>
      </c>
      <c r="B42" s="74" t="s">
        <v>42</v>
      </c>
      <c r="C42" s="106">
        <v>2505800</v>
      </c>
      <c r="D42" s="104"/>
      <c r="E42" s="104"/>
      <c r="F42" s="105">
        <f t="shared" si="3"/>
        <v>2505800</v>
      </c>
      <c r="G42" s="24"/>
      <c r="H42" s="56"/>
      <c r="I42" s="24"/>
      <c r="J42" s="24"/>
      <c r="K42" s="24"/>
      <c r="L42" s="24"/>
      <c r="M42" s="24"/>
      <c r="N42" s="24"/>
      <c r="O42" s="3"/>
      <c r="P42" s="3"/>
    </row>
    <row r="43" spans="1:16" ht="126">
      <c r="A43" s="70">
        <v>41030800</v>
      </c>
      <c r="B43" s="108" t="s">
        <v>45</v>
      </c>
      <c r="C43" s="106">
        <v>85900600</v>
      </c>
      <c r="D43" s="109"/>
      <c r="E43" s="109"/>
      <c r="F43" s="105">
        <f t="shared" si="3"/>
        <v>85900600</v>
      </c>
      <c r="G43" s="24"/>
      <c r="H43" s="59"/>
      <c r="I43" s="24"/>
      <c r="J43" s="24"/>
      <c r="K43" s="24"/>
      <c r="L43" s="24"/>
      <c r="M43" s="24"/>
      <c r="N43" s="24"/>
      <c r="O43" s="3"/>
      <c r="P43" s="3"/>
    </row>
    <row r="44" spans="1:16" ht="220.5">
      <c r="A44" s="70">
        <v>41030900</v>
      </c>
      <c r="B44" s="73" t="s">
        <v>59</v>
      </c>
      <c r="C44" s="106">
        <v>28341200</v>
      </c>
      <c r="D44" s="104"/>
      <c r="E44" s="104"/>
      <c r="F44" s="105">
        <f t="shared" si="3"/>
        <v>28341200</v>
      </c>
      <c r="G44" s="24"/>
      <c r="H44" s="56"/>
      <c r="I44" s="24"/>
      <c r="J44" s="24"/>
      <c r="K44" s="24"/>
      <c r="L44" s="24"/>
      <c r="M44" s="24"/>
      <c r="N44" s="24"/>
      <c r="O44" s="3"/>
      <c r="P44" s="3"/>
    </row>
    <row r="45" spans="1:16" ht="78.75">
      <c r="A45" s="70">
        <v>41031000</v>
      </c>
      <c r="B45" s="73" t="s">
        <v>49</v>
      </c>
      <c r="C45" s="106">
        <v>33940400</v>
      </c>
      <c r="D45" s="104"/>
      <c r="E45" s="104"/>
      <c r="F45" s="105">
        <f t="shared" si="3"/>
        <v>33940400</v>
      </c>
      <c r="G45" s="24"/>
      <c r="H45" s="56"/>
      <c r="I45" s="24"/>
      <c r="J45" s="24"/>
      <c r="K45" s="24"/>
      <c r="L45" s="24"/>
      <c r="M45" s="24"/>
      <c r="N45" s="24"/>
      <c r="O45" s="3"/>
      <c r="P45" s="3"/>
    </row>
    <row r="46" spans="1:16" ht="105">
      <c r="A46" s="70">
        <v>41032300</v>
      </c>
      <c r="B46" s="75" t="s">
        <v>46</v>
      </c>
      <c r="C46" s="106">
        <v>14487300</v>
      </c>
      <c r="D46" s="104"/>
      <c r="E46" s="104"/>
      <c r="F46" s="105">
        <f t="shared" si="3"/>
        <v>14487300</v>
      </c>
      <c r="G46" s="24"/>
      <c r="H46" s="56"/>
      <c r="I46" s="24"/>
      <c r="J46" s="24"/>
      <c r="K46" s="24"/>
      <c r="L46" s="24"/>
      <c r="M46" s="24"/>
      <c r="N46" s="24"/>
      <c r="O46" s="3"/>
      <c r="P46" s="3"/>
    </row>
    <row r="47" spans="1:16" ht="60">
      <c r="A47" s="70">
        <v>41033100</v>
      </c>
      <c r="B47" s="75" t="s">
        <v>54</v>
      </c>
      <c r="C47" s="106">
        <v>5075200</v>
      </c>
      <c r="D47" s="104"/>
      <c r="E47" s="104"/>
      <c r="F47" s="105"/>
      <c r="G47" s="24"/>
      <c r="H47" s="56"/>
      <c r="I47" s="24"/>
      <c r="J47" s="24"/>
      <c r="K47" s="24"/>
      <c r="L47" s="24"/>
      <c r="M47" s="24"/>
      <c r="N47" s="24"/>
      <c r="O47" s="3"/>
      <c r="P47" s="3"/>
    </row>
    <row r="48" spans="1:16" ht="45">
      <c r="A48" s="70">
        <v>41033800</v>
      </c>
      <c r="B48" s="75" t="s">
        <v>58</v>
      </c>
      <c r="C48" s="106">
        <v>30221400</v>
      </c>
      <c r="D48" s="104"/>
      <c r="E48" s="104"/>
      <c r="F48" s="105">
        <f>SUM(D48,C48)</f>
        <v>30221400</v>
      </c>
      <c r="G48" s="24"/>
      <c r="H48" s="56"/>
      <c r="I48" s="24"/>
      <c r="J48" s="24"/>
      <c r="K48" s="24"/>
      <c r="L48" s="24"/>
      <c r="M48" s="24"/>
      <c r="N48" s="24"/>
      <c r="O48" s="3"/>
      <c r="P48" s="3"/>
    </row>
    <row r="49" spans="1:16" ht="165">
      <c r="A49" s="72">
        <v>41034300</v>
      </c>
      <c r="B49" s="75" t="s">
        <v>50</v>
      </c>
      <c r="C49" s="106"/>
      <c r="D49" s="104">
        <v>739200</v>
      </c>
      <c r="E49" s="104"/>
      <c r="F49" s="105">
        <f>SUM(D49,C49)</f>
        <v>739200</v>
      </c>
      <c r="G49" s="24"/>
      <c r="H49" s="56"/>
      <c r="I49" s="24"/>
      <c r="J49" s="24"/>
      <c r="K49" s="24"/>
      <c r="L49" s="24"/>
      <c r="M49" s="24"/>
      <c r="N49" s="24"/>
      <c r="O49" s="3"/>
      <c r="P49" s="3"/>
    </row>
    <row r="50" spans="1:16" ht="137.25" customHeight="1">
      <c r="A50" s="70">
        <v>41035800</v>
      </c>
      <c r="B50" s="75" t="s">
        <v>51</v>
      </c>
      <c r="C50" s="106">
        <v>2695600</v>
      </c>
      <c r="D50" s="104"/>
      <c r="E50" s="104"/>
      <c r="F50" s="105">
        <f aca="true" t="shared" si="4" ref="F50:F55">SUM(D50,C50)</f>
        <v>2695600</v>
      </c>
      <c r="G50" s="24"/>
      <c r="H50" s="56"/>
      <c r="I50" s="24"/>
      <c r="J50" s="24"/>
      <c r="K50" s="24"/>
      <c r="L50" s="24"/>
      <c r="M50" s="24"/>
      <c r="N50" s="24"/>
      <c r="O50" s="3"/>
      <c r="P50" s="3"/>
    </row>
    <row r="51" spans="1:16" ht="77.25" customHeight="1">
      <c r="A51" s="70">
        <v>41036000</v>
      </c>
      <c r="B51" s="75" t="s">
        <v>52</v>
      </c>
      <c r="C51" s="106">
        <v>26000</v>
      </c>
      <c r="D51" s="104"/>
      <c r="E51" s="104"/>
      <c r="F51" s="105">
        <f t="shared" si="4"/>
        <v>26000</v>
      </c>
      <c r="G51" s="24"/>
      <c r="H51" s="56"/>
      <c r="I51" s="24"/>
      <c r="J51" s="24"/>
      <c r="K51" s="24"/>
      <c r="L51" s="24"/>
      <c r="M51" s="24"/>
      <c r="N51" s="24"/>
      <c r="O51" s="3"/>
      <c r="P51" s="3"/>
    </row>
    <row r="52" spans="1:16" ht="48" customHeight="1">
      <c r="A52" s="70">
        <v>41036200</v>
      </c>
      <c r="B52" s="75" t="s">
        <v>39</v>
      </c>
      <c r="C52" s="106">
        <v>2280000</v>
      </c>
      <c r="D52" s="104"/>
      <c r="E52" s="104"/>
      <c r="F52" s="105">
        <f t="shared" si="4"/>
        <v>2280000</v>
      </c>
      <c r="G52" s="24"/>
      <c r="H52" s="56"/>
      <c r="I52" s="24"/>
      <c r="J52" s="24"/>
      <c r="K52" s="24"/>
      <c r="L52" s="24"/>
      <c r="M52" s="24"/>
      <c r="N52" s="24"/>
      <c r="O52" s="3"/>
      <c r="P52" s="3"/>
    </row>
    <row r="53" spans="1:16" ht="47.25" customHeight="1">
      <c r="A53" s="70">
        <v>41037100</v>
      </c>
      <c r="B53" s="75" t="s">
        <v>43</v>
      </c>
      <c r="C53" s="106">
        <v>500000</v>
      </c>
      <c r="D53" s="104">
        <v>1100000</v>
      </c>
      <c r="E53" s="104"/>
      <c r="F53" s="105">
        <f t="shared" si="4"/>
        <v>1600000</v>
      </c>
      <c r="G53" s="24"/>
      <c r="H53" s="56"/>
      <c r="I53" s="24"/>
      <c r="J53" s="24"/>
      <c r="K53" s="24"/>
      <c r="L53" s="24"/>
      <c r="M53" s="24"/>
      <c r="N53" s="24"/>
      <c r="O53" s="3"/>
      <c r="P53" s="3"/>
    </row>
    <row r="54" spans="1:16" ht="75" customHeight="1">
      <c r="A54" s="70">
        <v>41037900</v>
      </c>
      <c r="B54" s="75" t="s">
        <v>53</v>
      </c>
      <c r="C54" s="106"/>
      <c r="D54" s="104">
        <v>6124700</v>
      </c>
      <c r="E54" s="104"/>
      <c r="F54" s="105">
        <f t="shared" si="4"/>
        <v>6124700</v>
      </c>
      <c r="G54" s="24"/>
      <c r="H54" s="56"/>
      <c r="I54" s="24"/>
      <c r="J54" s="24"/>
      <c r="K54" s="24"/>
      <c r="L54" s="24"/>
      <c r="M54" s="24"/>
      <c r="N54" s="24"/>
      <c r="O54" s="3"/>
      <c r="P54" s="3"/>
    </row>
    <row r="55" spans="1:16" ht="124.5" customHeight="1" thickBot="1">
      <c r="A55" s="70">
        <v>41034900</v>
      </c>
      <c r="B55" s="75" t="s">
        <v>55</v>
      </c>
      <c r="C55" s="107"/>
      <c r="D55" s="104">
        <v>14897300</v>
      </c>
      <c r="E55" s="104"/>
      <c r="F55" s="105">
        <f t="shared" si="4"/>
        <v>14897300</v>
      </c>
      <c r="G55" s="24"/>
      <c r="H55" s="56"/>
      <c r="I55" s="24"/>
      <c r="J55" s="24"/>
      <c r="K55" s="24"/>
      <c r="L55" s="24"/>
      <c r="M55" s="24"/>
      <c r="N55" s="24"/>
      <c r="O55" s="3"/>
      <c r="P55" s="3"/>
    </row>
    <row r="56" spans="1:16" s="38" customFormat="1" ht="23.25" thickBot="1">
      <c r="A56" s="94"/>
      <c r="B56" s="95" t="s">
        <v>30</v>
      </c>
      <c r="C56" s="63">
        <f>SUM(C34,C35)</f>
        <v>1067765700</v>
      </c>
      <c r="D56" s="63">
        <f>D34+D35</f>
        <v>57668983</v>
      </c>
      <c r="E56" s="63">
        <f>E34+E35</f>
        <v>5031327</v>
      </c>
      <c r="F56" s="64">
        <f>SUM(D56,C56)</f>
        <v>1125434683</v>
      </c>
      <c r="G56" s="36"/>
      <c r="H56" s="60"/>
      <c r="I56" s="36"/>
      <c r="J56" s="36"/>
      <c r="K56" s="36"/>
      <c r="L56" s="36"/>
      <c r="M56" s="36"/>
      <c r="N56" s="36"/>
      <c r="O56" s="37"/>
      <c r="P56" s="37"/>
    </row>
    <row r="57" spans="1:16" s="38" customFormat="1" ht="35.25" customHeight="1">
      <c r="A57" s="39"/>
      <c r="B57" s="40"/>
      <c r="C57" s="41"/>
      <c r="D57" s="41"/>
      <c r="E57" s="41"/>
      <c r="F57" s="41"/>
      <c r="G57" s="36"/>
      <c r="H57" s="61"/>
      <c r="I57" s="36"/>
      <c r="J57" s="36"/>
      <c r="K57" s="36"/>
      <c r="L57" s="36"/>
      <c r="M57" s="36"/>
      <c r="N57" s="36"/>
      <c r="O57" s="37"/>
      <c r="P57" s="37"/>
    </row>
    <row r="58" spans="1:16" s="38" customFormat="1" ht="18.75" customHeight="1">
      <c r="A58" s="39"/>
      <c r="B58" s="112" t="s">
        <v>36</v>
      </c>
      <c r="C58" s="112"/>
      <c r="D58" s="41"/>
      <c r="E58" s="52"/>
      <c r="F58" s="51" t="s">
        <v>44</v>
      </c>
      <c r="G58" s="36"/>
      <c r="H58" s="61"/>
      <c r="I58" s="36"/>
      <c r="J58" s="36"/>
      <c r="K58" s="36"/>
      <c r="L58" s="36"/>
      <c r="M58" s="36"/>
      <c r="N58" s="36"/>
      <c r="O58" s="37"/>
      <c r="P58" s="37"/>
    </row>
    <row r="59" spans="1:16" ht="23.25">
      <c r="A59" s="76"/>
      <c r="B59" s="77"/>
      <c r="C59" s="78"/>
      <c r="G59" s="24"/>
      <c r="H59" s="56"/>
      <c r="I59" s="24"/>
      <c r="J59" s="24"/>
      <c r="K59" s="24"/>
      <c r="L59" s="24"/>
      <c r="M59" s="24"/>
      <c r="N59" s="24"/>
      <c r="O59" s="3"/>
      <c r="P59" s="3"/>
    </row>
    <row r="60" spans="1:16" ht="23.25">
      <c r="A60" s="79"/>
      <c r="B60" s="80"/>
      <c r="C60" s="81"/>
      <c r="D60" s="35"/>
      <c r="E60" s="35"/>
      <c r="F60" s="35"/>
      <c r="G60" s="24"/>
      <c r="H60" s="56"/>
      <c r="I60" s="24"/>
      <c r="J60" s="24"/>
      <c r="K60" s="24"/>
      <c r="L60" s="24"/>
      <c r="M60" s="24"/>
      <c r="N60" s="24"/>
      <c r="O60" s="3"/>
      <c r="P60" s="3"/>
    </row>
    <row r="61" spans="1:16" ht="23.25" customHeight="1">
      <c r="A61" s="82"/>
      <c r="B61" s="83"/>
      <c r="C61" s="84"/>
      <c r="D61" s="50"/>
      <c r="E61" s="50"/>
      <c r="F61" s="50"/>
      <c r="G61" s="24"/>
      <c r="H61" s="56"/>
      <c r="I61" s="24"/>
      <c r="J61" s="24"/>
      <c r="K61" s="24"/>
      <c r="L61" s="24"/>
      <c r="M61" s="24"/>
      <c r="N61" s="24"/>
      <c r="O61" s="3"/>
      <c r="P61" s="3"/>
    </row>
    <row r="62" spans="1:16" ht="35.25" customHeight="1">
      <c r="A62" s="82"/>
      <c r="B62" s="85"/>
      <c r="C62" s="78"/>
      <c r="F62" s="49"/>
      <c r="G62" s="49"/>
      <c r="H62" s="58"/>
      <c r="I62" s="49"/>
      <c r="J62" s="24"/>
      <c r="K62" s="24"/>
      <c r="L62" s="24"/>
      <c r="M62" s="24"/>
      <c r="N62" s="24"/>
      <c r="O62" s="3"/>
      <c r="P62" s="3"/>
    </row>
    <row r="63" spans="1:16" ht="23.25">
      <c r="A63" s="82"/>
      <c r="B63" s="85"/>
      <c r="C63" s="86"/>
      <c r="D63" s="24"/>
      <c r="E63" s="24"/>
      <c r="F63" s="24"/>
      <c r="G63" s="24"/>
      <c r="H63" s="56"/>
      <c r="I63" s="24"/>
      <c r="J63" s="24"/>
      <c r="K63" s="24"/>
      <c r="L63" s="24"/>
      <c r="M63" s="24"/>
      <c r="N63" s="24"/>
      <c r="O63" s="3"/>
      <c r="P63" s="3"/>
    </row>
    <row r="64" spans="1:16" ht="20.25" customHeight="1">
      <c r="A64" s="82"/>
      <c r="B64" s="85"/>
      <c r="C64" s="87"/>
      <c r="D64" s="46"/>
      <c r="E64" s="24"/>
      <c r="F64" s="24"/>
      <c r="G64" s="24"/>
      <c r="H64" s="56"/>
      <c r="I64" s="24"/>
      <c r="J64" s="24"/>
      <c r="K64" s="24"/>
      <c r="L64" s="24"/>
      <c r="M64" s="24"/>
      <c r="N64" s="24"/>
      <c r="O64" s="3"/>
      <c r="P64" s="3"/>
    </row>
    <row r="65" spans="1:16" ht="23.25">
      <c r="A65" s="86"/>
      <c r="B65" s="85"/>
      <c r="C65" s="86"/>
      <c r="D65" s="24"/>
      <c r="E65" s="24"/>
      <c r="F65" s="24"/>
      <c r="G65" s="24"/>
      <c r="H65" s="56"/>
      <c r="I65" s="24"/>
      <c r="J65" s="24"/>
      <c r="K65" s="24"/>
      <c r="L65" s="24"/>
      <c r="M65" s="24"/>
      <c r="N65" s="24"/>
      <c r="O65" s="3"/>
      <c r="P65" s="3"/>
    </row>
    <row r="66" spans="1:16" ht="23.25">
      <c r="A66" s="86"/>
      <c r="B66" s="85"/>
      <c r="C66" s="86"/>
      <c r="D66" s="24"/>
      <c r="E66" s="24"/>
      <c r="F66" s="24"/>
      <c r="G66" s="24"/>
      <c r="H66" s="56"/>
      <c r="I66" s="24"/>
      <c r="J66" s="24"/>
      <c r="K66" s="24"/>
      <c r="L66" s="24"/>
      <c r="M66" s="24"/>
      <c r="N66" s="24"/>
      <c r="O66" s="3"/>
      <c r="P66" s="3"/>
    </row>
    <row r="67" spans="1:16" ht="23.25">
      <c r="A67" s="86"/>
      <c r="B67" s="85"/>
      <c r="C67" s="86"/>
      <c r="D67" s="24"/>
      <c r="E67" s="24"/>
      <c r="F67" s="24"/>
      <c r="G67" s="24"/>
      <c r="H67" s="56"/>
      <c r="I67" s="24"/>
      <c r="J67" s="24"/>
      <c r="K67" s="24"/>
      <c r="L67" s="24"/>
      <c r="M67" s="24"/>
      <c r="N67" s="24"/>
      <c r="O67" s="3"/>
      <c r="P67" s="3"/>
    </row>
    <row r="68" spans="1:16" ht="23.25">
      <c r="A68" s="86"/>
      <c r="B68" s="88"/>
      <c r="C68" s="86"/>
      <c r="D68" s="24"/>
      <c r="E68" s="24"/>
      <c r="F68" s="24"/>
      <c r="G68" s="24"/>
      <c r="H68" s="56"/>
      <c r="I68" s="24"/>
      <c r="J68" s="24"/>
      <c r="K68" s="24"/>
      <c r="L68" s="24"/>
      <c r="M68" s="24"/>
      <c r="N68" s="24"/>
      <c r="O68" s="3"/>
      <c r="P68" s="3"/>
    </row>
    <row r="69" spans="1:16" ht="23.25">
      <c r="A69" s="86"/>
      <c r="B69" s="85"/>
      <c r="C69" s="86"/>
      <c r="D69" s="24"/>
      <c r="E69" s="24"/>
      <c r="F69" s="24"/>
      <c r="G69" s="24"/>
      <c r="H69" s="56"/>
      <c r="I69" s="24"/>
      <c r="J69" s="24"/>
      <c r="K69" s="24"/>
      <c r="L69" s="24"/>
      <c r="M69" s="24"/>
      <c r="N69" s="24"/>
      <c r="O69" s="3"/>
      <c r="P69" s="3"/>
    </row>
    <row r="70" spans="1:16" ht="23.25">
      <c r="A70" s="86"/>
      <c r="B70" s="85"/>
      <c r="C70" s="86"/>
      <c r="D70" s="24"/>
      <c r="E70" s="24"/>
      <c r="F70" s="24"/>
      <c r="G70" s="24"/>
      <c r="H70" s="56"/>
      <c r="I70" s="24"/>
      <c r="J70" s="24"/>
      <c r="K70" s="24"/>
      <c r="L70" s="24"/>
      <c r="M70" s="24"/>
      <c r="N70" s="24"/>
      <c r="O70" s="3"/>
      <c r="P70" s="3"/>
    </row>
    <row r="71" spans="1:16" ht="23.25">
      <c r="A71" s="86"/>
      <c r="B71" s="85"/>
      <c r="C71" s="86"/>
      <c r="D71" s="24"/>
      <c r="E71" s="24"/>
      <c r="F71" s="24"/>
      <c r="G71" s="24"/>
      <c r="H71" s="56"/>
      <c r="I71" s="24"/>
      <c r="J71" s="24"/>
      <c r="K71" s="24"/>
      <c r="L71" s="24"/>
      <c r="M71" s="24"/>
      <c r="N71" s="24"/>
      <c r="O71" s="3"/>
      <c r="P71" s="3"/>
    </row>
    <row r="72" spans="1:16" ht="23.25">
      <c r="A72" s="86"/>
      <c r="B72" s="85"/>
      <c r="C72" s="86"/>
      <c r="D72" s="24"/>
      <c r="E72" s="24"/>
      <c r="F72" s="24"/>
      <c r="G72" s="24"/>
      <c r="H72" s="56"/>
      <c r="I72" s="24"/>
      <c r="J72" s="24"/>
      <c r="K72" s="24"/>
      <c r="L72" s="24"/>
      <c r="M72" s="24"/>
      <c r="N72" s="24"/>
      <c r="O72" s="3"/>
      <c r="P72" s="3"/>
    </row>
    <row r="73" spans="1:16" ht="23.25">
      <c r="A73" s="86"/>
      <c r="B73" s="85"/>
      <c r="C73" s="86"/>
      <c r="D73" s="24"/>
      <c r="E73" s="24"/>
      <c r="F73" s="24"/>
      <c r="G73" s="24"/>
      <c r="H73" s="56"/>
      <c r="I73" s="24"/>
      <c r="J73" s="24"/>
      <c r="K73" s="24"/>
      <c r="L73" s="24"/>
      <c r="M73" s="24"/>
      <c r="N73" s="24"/>
      <c r="O73" s="3"/>
      <c r="P73" s="3"/>
    </row>
    <row r="74" spans="1:16" ht="23.25">
      <c r="A74" s="86"/>
      <c r="B74" s="85"/>
      <c r="C74" s="86"/>
      <c r="D74" s="24"/>
      <c r="E74" s="24"/>
      <c r="F74" s="24"/>
      <c r="G74" s="24"/>
      <c r="H74" s="56"/>
      <c r="I74" s="24"/>
      <c r="J74" s="24"/>
      <c r="K74" s="24"/>
      <c r="L74" s="24"/>
      <c r="M74" s="24"/>
      <c r="N74" s="24"/>
      <c r="O74" s="3"/>
      <c r="P74" s="3"/>
    </row>
    <row r="75" spans="1:16" ht="23.25">
      <c r="A75" s="86"/>
      <c r="B75" s="85"/>
      <c r="C75" s="86"/>
      <c r="D75" s="24"/>
      <c r="E75" s="24"/>
      <c r="F75" s="24"/>
      <c r="G75" s="24"/>
      <c r="H75" s="56"/>
      <c r="I75" s="24"/>
      <c r="J75" s="24"/>
      <c r="K75" s="24"/>
      <c r="L75" s="24"/>
      <c r="M75" s="24"/>
      <c r="N75" s="24"/>
      <c r="O75" s="3"/>
      <c r="P75" s="3"/>
    </row>
    <row r="76" spans="1:16" ht="23.25">
      <c r="A76" s="86"/>
      <c r="B76" s="85"/>
      <c r="C76" s="86"/>
      <c r="D76" s="24"/>
      <c r="E76" s="24"/>
      <c r="F76" s="24"/>
      <c r="G76" s="24"/>
      <c r="H76" s="56"/>
      <c r="I76" s="24"/>
      <c r="J76" s="24"/>
      <c r="K76" s="24"/>
      <c r="L76" s="24"/>
      <c r="M76" s="24"/>
      <c r="N76" s="24"/>
      <c r="O76" s="3"/>
      <c r="P76" s="3"/>
    </row>
    <row r="77" spans="1:16" ht="23.25">
      <c r="A77" s="86"/>
      <c r="B77" s="85"/>
      <c r="C77" s="86"/>
      <c r="D77" s="24"/>
      <c r="E77" s="24"/>
      <c r="F77" s="24"/>
      <c r="G77" s="24"/>
      <c r="H77" s="56"/>
      <c r="I77" s="24"/>
      <c r="J77" s="24"/>
      <c r="K77" s="24"/>
      <c r="L77" s="24"/>
      <c r="M77" s="24"/>
      <c r="N77" s="24"/>
      <c r="O77" s="3"/>
      <c r="P77" s="3"/>
    </row>
    <row r="78" spans="1:16" ht="23.25">
      <c r="A78" s="86"/>
      <c r="B78" s="85"/>
      <c r="C78" s="86"/>
      <c r="D78" s="24"/>
      <c r="E78" s="24"/>
      <c r="F78" s="24"/>
      <c r="G78" s="24"/>
      <c r="H78" s="56"/>
      <c r="I78" s="24"/>
      <c r="J78" s="24"/>
      <c r="K78" s="24"/>
      <c r="L78" s="24"/>
      <c r="M78" s="24"/>
      <c r="N78" s="24"/>
      <c r="O78" s="3"/>
      <c r="P78" s="3"/>
    </row>
    <row r="79" spans="1:16" ht="23.25">
      <c r="A79" s="86"/>
      <c r="B79" s="85"/>
      <c r="C79" s="86"/>
      <c r="D79" s="24"/>
      <c r="E79" s="24"/>
      <c r="F79" s="24"/>
      <c r="G79" s="24"/>
      <c r="H79" s="56"/>
      <c r="I79" s="24"/>
      <c r="J79" s="24"/>
      <c r="K79" s="24"/>
      <c r="L79" s="24"/>
      <c r="M79" s="24"/>
      <c r="N79" s="24"/>
      <c r="O79" s="3"/>
      <c r="P79" s="3"/>
    </row>
    <row r="80" spans="1:16" ht="23.25">
      <c r="A80" s="86"/>
      <c r="B80" s="85"/>
      <c r="C80" s="86"/>
      <c r="D80" s="24"/>
      <c r="E80" s="24"/>
      <c r="F80" s="24"/>
      <c r="G80" s="24"/>
      <c r="H80" s="56"/>
      <c r="I80" s="24"/>
      <c r="J80" s="24"/>
      <c r="K80" s="24"/>
      <c r="L80" s="24"/>
      <c r="M80" s="24"/>
      <c r="N80" s="24"/>
      <c r="O80" s="3"/>
      <c r="P80" s="3"/>
    </row>
    <row r="81" spans="1:16" ht="23.25">
      <c r="A81" s="86"/>
      <c r="B81" s="85"/>
      <c r="C81" s="86"/>
      <c r="D81" s="24"/>
      <c r="E81" s="24"/>
      <c r="F81" s="24"/>
      <c r="G81" s="24"/>
      <c r="H81" s="56"/>
      <c r="I81" s="24"/>
      <c r="J81" s="24"/>
      <c r="K81" s="24"/>
      <c r="L81" s="24"/>
      <c r="M81" s="24"/>
      <c r="N81" s="24"/>
      <c r="O81" s="3"/>
      <c r="P81" s="3"/>
    </row>
    <row r="82" spans="1:16" ht="23.25">
      <c r="A82" s="86"/>
      <c r="B82" s="85"/>
      <c r="C82" s="86"/>
      <c r="D82" s="24"/>
      <c r="E82" s="24"/>
      <c r="F82" s="24"/>
      <c r="G82" s="24"/>
      <c r="H82" s="56"/>
      <c r="I82" s="24"/>
      <c r="J82" s="24"/>
      <c r="K82" s="24"/>
      <c r="L82" s="24"/>
      <c r="M82" s="24"/>
      <c r="N82" s="24"/>
      <c r="O82" s="3"/>
      <c r="P82" s="3"/>
    </row>
    <row r="83" spans="1:18" ht="23.25">
      <c r="A83" s="86"/>
      <c r="B83" s="85"/>
      <c r="C83" s="86"/>
      <c r="D83" s="24"/>
      <c r="E83" s="24"/>
      <c r="F83" s="24"/>
      <c r="G83" s="24"/>
      <c r="H83" s="56"/>
      <c r="I83" s="24"/>
      <c r="J83" s="24"/>
      <c r="K83" s="24"/>
      <c r="L83" s="24"/>
      <c r="M83" s="24"/>
      <c r="N83" s="24"/>
      <c r="O83" s="3"/>
      <c r="P83" s="3"/>
      <c r="Q83" s="3"/>
      <c r="R83" s="3"/>
    </row>
    <row r="84" spans="1:18" ht="23.25">
      <c r="A84" s="86"/>
      <c r="B84" s="85"/>
      <c r="C84" s="86"/>
      <c r="D84" s="24"/>
      <c r="E84" s="24"/>
      <c r="F84" s="24"/>
      <c r="G84" s="24"/>
      <c r="H84" s="56"/>
      <c r="I84" s="24"/>
      <c r="J84" s="24"/>
      <c r="K84" s="24"/>
      <c r="L84" s="24"/>
      <c r="M84" s="24"/>
      <c r="N84" s="24"/>
      <c r="O84" s="3"/>
      <c r="P84" s="3"/>
      <c r="Q84" s="3"/>
      <c r="R84" s="3"/>
    </row>
    <row r="85" spans="1:18" ht="23.25">
      <c r="A85" s="86"/>
      <c r="B85" s="85"/>
      <c r="C85" s="86"/>
      <c r="D85" s="24"/>
      <c r="E85" s="24"/>
      <c r="F85" s="24"/>
      <c r="G85" s="24"/>
      <c r="H85" s="56"/>
      <c r="I85" s="24"/>
      <c r="J85" s="24"/>
      <c r="K85" s="24"/>
      <c r="L85" s="24"/>
      <c r="M85" s="24"/>
      <c r="N85" s="24"/>
      <c r="O85" s="3"/>
      <c r="P85" s="3"/>
      <c r="Q85" s="3"/>
      <c r="R85" s="3"/>
    </row>
    <row r="86" spans="1:18" ht="23.25">
      <c r="A86" s="86"/>
      <c r="B86" s="85"/>
      <c r="C86" s="86"/>
      <c r="D86" s="24"/>
      <c r="E86" s="24"/>
      <c r="F86" s="24"/>
      <c r="G86" s="44"/>
      <c r="H86" s="56"/>
      <c r="I86" s="24"/>
      <c r="J86" s="24"/>
      <c r="K86" s="24"/>
      <c r="L86" s="24"/>
      <c r="M86" s="24"/>
      <c r="N86" s="24"/>
      <c r="O86" s="3"/>
      <c r="P86" s="3"/>
      <c r="Q86" s="3"/>
      <c r="R86" s="3"/>
    </row>
    <row r="87" spans="1:18" ht="23.25">
      <c r="A87" s="86"/>
      <c r="B87" s="85"/>
      <c r="C87" s="86"/>
      <c r="D87" s="24"/>
      <c r="E87" s="24"/>
      <c r="F87" s="24"/>
      <c r="G87" s="24"/>
      <c r="H87" s="56"/>
      <c r="I87" s="24"/>
      <c r="J87" s="24"/>
      <c r="K87" s="24"/>
      <c r="L87" s="24"/>
      <c r="M87" s="24"/>
      <c r="N87" s="24"/>
      <c r="O87" s="3"/>
      <c r="P87" s="3"/>
      <c r="Q87" s="3"/>
      <c r="R87" s="3"/>
    </row>
    <row r="88" spans="1:18" ht="23.25">
      <c r="A88" s="86"/>
      <c r="B88" s="85"/>
      <c r="C88" s="86"/>
      <c r="D88" s="24"/>
      <c r="E88" s="24"/>
      <c r="F88" s="24"/>
      <c r="G88" s="24"/>
      <c r="H88" s="56"/>
      <c r="I88" s="24"/>
      <c r="J88" s="24"/>
      <c r="K88" s="24"/>
      <c r="L88" s="24"/>
      <c r="M88" s="24"/>
      <c r="N88" s="24"/>
      <c r="O88" s="3"/>
      <c r="P88" s="3"/>
      <c r="Q88" s="3"/>
      <c r="R88" s="3"/>
    </row>
    <row r="89" spans="1:18" ht="23.25">
      <c r="A89" s="86"/>
      <c r="B89" s="85"/>
      <c r="C89" s="86"/>
      <c r="D89" s="24"/>
      <c r="E89" s="24"/>
      <c r="F89" s="24"/>
      <c r="G89" s="24"/>
      <c r="H89" s="56"/>
      <c r="I89" s="24"/>
      <c r="J89" s="24"/>
      <c r="K89" s="24"/>
      <c r="L89" s="24"/>
      <c r="M89" s="24"/>
      <c r="N89" s="24"/>
      <c r="O89" s="3"/>
      <c r="P89" s="3"/>
      <c r="Q89" s="3"/>
      <c r="R89" s="3"/>
    </row>
    <row r="90" spans="1:18" ht="23.25">
      <c r="A90" s="86"/>
      <c r="B90" s="85"/>
      <c r="C90" s="86"/>
      <c r="D90" s="24"/>
      <c r="E90" s="24"/>
      <c r="F90" s="24"/>
      <c r="G90" s="24"/>
      <c r="H90" s="56"/>
      <c r="I90" s="24"/>
      <c r="J90" s="24"/>
      <c r="K90" s="24"/>
      <c r="L90" s="24"/>
      <c r="M90" s="24"/>
      <c r="N90" s="24"/>
      <c r="O90" s="3"/>
      <c r="P90" s="3"/>
      <c r="Q90" s="3"/>
      <c r="R90" s="3"/>
    </row>
    <row r="91" spans="1:18" ht="23.25">
      <c r="A91" s="86"/>
      <c r="B91" s="85"/>
      <c r="C91" s="86"/>
      <c r="D91" s="24"/>
      <c r="E91" s="24"/>
      <c r="F91" s="24"/>
      <c r="G91" s="24"/>
      <c r="H91" s="56"/>
      <c r="I91" s="24"/>
      <c r="J91" s="24"/>
      <c r="K91" s="24"/>
      <c r="L91" s="24"/>
      <c r="M91" s="24"/>
      <c r="N91" s="24"/>
      <c r="O91" s="3"/>
      <c r="P91" s="3"/>
      <c r="Q91" s="3"/>
      <c r="R91" s="3"/>
    </row>
    <row r="92" spans="1:18" ht="23.25">
      <c r="A92" s="86"/>
      <c r="B92" s="85"/>
      <c r="C92" s="86"/>
      <c r="D92" s="24"/>
      <c r="E92" s="24"/>
      <c r="F92" s="24"/>
      <c r="G92" s="24"/>
      <c r="H92" s="56"/>
      <c r="I92" s="24"/>
      <c r="J92" s="24"/>
      <c r="K92" s="24"/>
      <c r="L92" s="24"/>
      <c r="M92" s="24"/>
      <c r="N92" s="24"/>
      <c r="O92" s="3"/>
      <c r="P92" s="3"/>
      <c r="Q92" s="3"/>
      <c r="R92" s="3"/>
    </row>
    <row r="93" spans="1:18" ht="23.25">
      <c r="A93" s="86"/>
      <c r="B93" s="85"/>
      <c r="C93" s="86"/>
      <c r="D93" s="24"/>
      <c r="E93" s="24"/>
      <c r="F93" s="24"/>
      <c r="G93" s="24"/>
      <c r="H93" s="56"/>
      <c r="I93" s="24"/>
      <c r="J93" s="24"/>
      <c r="K93" s="24"/>
      <c r="L93" s="24"/>
      <c r="M93" s="24"/>
      <c r="N93" s="24"/>
      <c r="O93" s="3"/>
      <c r="P93" s="3"/>
      <c r="Q93" s="3"/>
      <c r="R93" s="3"/>
    </row>
    <row r="94" spans="1:18" ht="23.25">
      <c r="A94" s="86"/>
      <c r="B94" s="85"/>
      <c r="C94" s="86"/>
      <c r="D94" s="24"/>
      <c r="E94" s="24"/>
      <c r="F94" s="24"/>
      <c r="G94" s="24"/>
      <c r="H94" s="56"/>
      <c r="I94" s="24"/>
      <c r="J94" s="24"/>
      <c r="K94" s="24"/>
      <c r="L94" s="24"/>
      <c r="M94" s="24"/>
      <c r="N94" s="24"/>
      <c r="O94" s="3"/>
      <c r="P94" s="3"/>
      <c r="Q94" s="3"/>
      <c r="R94" s="3"/>
    </row>
    <row r="95" spans="1:18" ht="23.25">
      <c r="A95" s="86"/>
      <c r="B95" s="85"/>
      <c r="C95" s="86"/>
      <c r="D95" s="24"/>
      <c r="E95" s="24"/>
      <c r="F95" s="24"/>
      <c r="G95" s="24"/>
      <c r="H95" s="56"/>
      <c r="I95" s="24"/>
      <c r="J95" s="24"/>
      <c r="K95" s="24"/>
      <c r="L95" s="24"/>
      <c r="M95" s="24"/>
      <c r="N95" s="24"/>
      <c r="O95" s="3"/>
      <c r="P95" s="3"/>
      <c r="Q95" s="3"/>
      <c r="R95" s="3"/>
    </row>
    <row r="96" spans="1:18" ht="23.25">
      <c r="A96" s="86"/>
      <c r="B96" s="85"/>
      <c r="C96" s="86"/>
      <c r="D96" s="24"/>
      <c r="E96" s="24"/>
      <c r="F96" s="24"/>
      <c r="G96" s="24"/>
      <c r="H96" s="56"/>
      <c r="I96" s="24"/>
      <c r="J96" s="24"/>
      <c r="K96" s="24"/>
      <c r="L96" s="24"/>
      <c r="M96" s="24"/>
      <c r="N96" s="24"/>
      <c r="O96" s="3"/>
      <c r="P96" s="3"/>
      <c r="Q96" s="3"/>
      <c r="R96" s="3"/>
    </row>
    <row r="97" spans="1:18" ht="23.25">
      <c r="A97" s="86"/>
      <c r="B97" s="85"/>
      <c r="C97" s="86"/>
      <c r="D97" s="24"/>
      <c r="E97" s="24"/>
      <c r="F97" s="24"/>
      <c r="G97" s="24"/>
      <c r="H97" s="56"/>
      <c r="I97" s="24"/>
      <c r="J97" s="24"/>
      <c r="K97" s="24"/>
      <c r="L97" s="24"/>
      <c r="M97" s="24"/>
      <c r="N97" s="24"/>
      <c r="O97" s="3"/>
      <c r="P97" s="3"/>
      <c r="Q97" s="3"/>
      <c r="R97" s="3"/>
    </row>
    <row r="98" spans="1:18" ht="23.25">
      <c r="A98" s="86"/>
      <c r="B98" s="85"/>
      <c r="C98" s="86"/>
      <c r="D98" s="24"/>
      <c r="E98" s="24"/>
      <c r="F98" s="24"/>
      <c r="G98" s="24"/>
      <c r="H98" s="56"/>
      <c r="I98" s="24"/>
      <c r="J98" s="24"/>
      <c r="K98" s="24"/>
      <c r="L98" s="24"/>
      <c r="M98" s="24"/>
      <c r="N98" s="24"/>
      <c r="O98" s="3"/>
      <c r="P98" s="3"/>
      <c r="Q98" s="3"/>
      <c r="R98" s="3"/>
    </row>
    <row r="99" spans="1:18" ht="23.25">
      <c r="A99" s="86"/>
      <c r="B99" s="85"/>
      <c r="C99" s="86"/>
      <c r="D99" s="24"/>
      <c r="E99" s="24"/>
      <c r="F99" s="24"/>
      <c r="G99" s="24"/>
      <c r="H99" s="56"/>
      <c r="I99" s="24"/>
      <c r="J99" s="24"/>
      <c r="K99" s="24"/>
      <c r="L99" s="24"/>
      <c r="M99" s="24"/>
      <c r="N99" s="24"/>
      <c r="O99" s="3"/>
      <c r="P99" s="3"/>
      <c r="Q99" s="3"/>
      <c r="R99" s="3"/>
    </row>
    <row r="100" spans="1:18" ht="23.25">
      <c r="A100" s="86"/>
      <c r="B100" s="85"/>
      <c r="C100" s="86"/>
      <c r="D100" s="24"/>
      <c r="E100" s="24"/>
      <c r="F100" s="24"/>
      <c r="G100" s="24"/>
      <c r="H100" s="56"/>
      <c r="I100" s="24"/>
      <c r="J100" s="24"/>
      <c r="K100" s="24"/>
      <c r="L100" s="24"/>
      <c r="M100" s="24"/>
      <c r="N100" s="24"/>
      <c r="O100" s="3"/>
      <c r="P100" s="3"/>
      <c r="Q100" s="3"/>
      <c r="R100" s="3"/>
    </row>
    <row r="101" spans="1:18" ht="23.25">
      <c r="A101" s="86"/>
      <c r="B101" s="89"/>
      <c r="C101" s="86"/>
      <c r="D101" s="24"/>
      <c r="E101" s="24"/>
      <c r="F101" s="24"/>
      <c r="G101" s="24"/>
      <c r="H101" s="56"/>
      <c r="I101" s="24"/>
      <c r="J101" s="24"/>
      <c r="K101" s="24"/>
      <c r="L101" s="24"/>
      <c r="M101" s="24"/>
      <c r="N101" s="24"/>
      <c r="O101" s="3"/>
      <c r="P101" s="3"/>
      <c r="Q101" s="3"/>
      <c r="R101" s="3"/>
    </row>
    <row r="102" spans="1:18" ht="23.25">
      <c r="A102" s="86"/>
      <c r="B102" s="85"/>
      <c r="C102" s="86"/>
      <c r="D102" s="24"/>
      <c r="E102" s="24"/>
      <c r="F102" s="24"/>
      <c r="G102" s="24"/>
      <c r="H102" s="56"/>
      <c r="I102" s="24"/>
      <c r="J102" s="24"/>
      <c r="K102" s="24"/>
      <c r="L102" s="24"/>
      <c r="M102" s="24"/>
      <c r="N102" s="24"/>
      <c r="O102" s="3"/>
      <c r="P102" s="3"/>
      <c r="Q102" s="3"/>
      <c r="R102" s="3"/>
    </row>
    <row r="103" spans="1:18" ht="23.25">
      <c r="A103" s="86"/>
      <c r="B103" s="85"/>
      <c r="C103" s="86"/>
      <c r="D103" s="24"/>
      <c r="E103" s="24"/>
      <c r="F103" s="24"/>
      <c r="G103" s="24"/>
      <c r="H103" s="56"/>
      <c r="I103" s="24"/>
      <c r="J103" s="24"/>
      <c r="K103" s="24"/>
      <c r="L103" s="24"/>
      <c r="M103" s="24"/>
      <c r="N103" s="24"/>
      <c r="O103" s="3"/>
      <c r="P103" s="3"/>
      <c r="Q103" s="3"/>
      <c r="R103" s="3"/>
    </row>
    <row r="104" spans="1:18" ht="23.25">
      <c r="A104" s="86"/>
      <c r="B104" s="85"/>
      <c r="C104" s="86"/>
      <c r="D104" s="24"/>
      <c r="E104" s="24"/>
      <c r="F104" s="24"/>
      <c r="G104" s="24"/>
      <c r="H104" s="56"/>
      <c r="I104" s="24"/>
      <c r="J104" s="24"/>
      <c r="K104" s="24"/>
      <c r="L104" s="24"/>
      <c r="M104" s="24"/>
      <c r="N104" s="24"/>
      <c r="O104" s="3"/>
      <c r="P104" s="3"/>
      <c r="Q104" s="3"/>
      <c r="R104" s="3"/>
    </row>
    <row r="105" spans="1:18" ht="23.25">
      <c r="A105" s="86"/>
      <c r="B105" s="85"/>
      <c r="C105" s="86"/>
      <c r="D105" s="24"/>
      <c r="E105" s="24"/>
      <c r="F105" s="24"/>
      <c r="G105" s="24"/>
      <c r="H105" s="56"/>
      <c r="I105" s="24"/>
      <c r="J105" s="24"/>
      <c r="K105" s="24"/>
      <c r="L105" s="24"/>
      <c r="M105" s="24"/>
      <c r="N105" s="24"/>
      <c r="O105" s="3"/>
      <c r="P105" s="3"/>
      <c r="Q105" s="3"/>
      <c r="R105" s="3"/>
    </row>
    <row r="106" spans="1:18" ht="23.25">
      <c r="A106" s="86"/>
      <c r="B106" s="85"/>
      <c r="C106" s="86"/>
      <c r="D106" s="24"/>
      <c r="E106" s="24"/>
      <c r="F106" s="24"/>
      <c r="G106" s="24"/>
      <c r="H106" s="56"/>
      <c r="I106" s="24"/>
      <c r="J106" s="24"/>
      <c r="K106" s="24"/>
      <c r="L106" s="24"/>
      <c r="M106" s="24"/>
      <c r="N106" s="24"/>
      <c r="O106" s="3"/>
      <c r="P106" s="3"/>
      <c r="Q106" s="3"/>
      <c r="R106" s="3"/>
    </row>
    <row r="107" spans="1:18" ht="23.25">
      <c r="A107" s="86"/>
      <c r="B107" s="89"/>
      <c r="C107" s="86"/>
      <c r="D107" s="24"/>
      <c r="E107" s="24"/>
      <c r="F107" s="24"/>
      <c r="G107" s="24"/>
      <c r="H107" s="56"/>
      <c r="I107" s="24"/>
      <c r="J107" s="24"/>
      <c r="K107" s="24"/>
      <c r="L107" s="24"/>
      <c r="M107" s="24"/>
      <c r="N107" s="24"/>
      <c r="O107" s="3"/>
      <c r="P107" s="3"/>
      <c r="Q107" s="3"/>
      <c r="R107" s="3"/>
    </row>
    <row r="108" spans="1:18" ht="23.25">
      <c r="A108" s="86"/>
      <c r="B108" s="85"/>
      <c r="C108" s="86"/>
      <c r="D108" s="24"/>
      <c r="E108" s="24"/>
      <c r="F108" s="24"/>
      <c r="G108" s="24"/>
      <c r="H108" s="56"/>
      <c r="I108" s="24"/>
      <c r="J108" s="24"/>
      <c r="K108" s="24"/>
      <c r="L108" s="24"/>
      <c r="M108" s="24"/>
      <c r="N108" s="24"/>
      <c r="O108" s="3"/>
      <c r="P108" s="3"/>
      <c r="Q108" s="3"/>
      <c r="R108" s="3"/>
    </row>
    <row r="109" spans="1:18" ht="23.25">
      <c r="A109" s="86"/>
      <c r="B109" s="85"/>
      <c r="C109" s="86"/>
      <c r="D109" s="24"/>
      <c r="E109" s="24"/>
      <c r="F109" s="24"/>
      <c r="G109" s="24"/>
      <c r="H109" s="56"/>
      <c r="I109" s="24"/>
      <c r="J109" s="24"/>
      <c r="K109" s="24"/>
      <c r="L109" s="24"/>
      <c r="M109" s="24"/>
      <c r="N109" s="24"/>
      <c r="O109" s="3"/>
      <c r="P109" s="3"/>
      <c r="Q109" s="3"/>
      <c r="R109" s="3"/>
    </row>
    <row r="110" spans="1:18" ht="23.25">
      <c r="A110" s="86"/>
      <c r="B110" s="85"/>
      <c r="C110" s="86"/>
      <c r="D110" s="24"/>
      <c r="E110" s="24"/>
      <c r="F110" s="24"/>
      <c r="G110" s="24"/>
      <c r="H110" s="56"/>
      <c r="I110" s="24"/>
      <c r="J110" s="24"/>
      <c r="K110" s="24"/>
      <c r="L110" s="24"/>
      <c r="M110" s="24"/>
      <c r="N110" s="24"/>
      <c r="O110" s="3"/>
      <c r="P110" s="3"/>
      <c r="Q110" s="3"/>
      <c r="R110" s="3"/>
    </row>
    <row r="111" spans="1:18" ht="23.25">
      <c r="A111" s="86"/>
      <c r="B111" s="85"/>
      <c r="C111" s="86"/>
      <c r="D111" s="24"/>
      <c r="E111" s="24"/>
      <c r="F111" s="24"/>
      <c r="G111" s="24"/>
      <c r="H111" s="56"/>
      <c r="I111" s="24"/>
      <c r="J111" s="24"/>
      <c r="K111" s="24"/>
      <c r="L111" s="24"/>
      <c r="M111" s="24"/>
      <c r="N111" s="24"/>
      <c r="O111" s="3"/>
      <c r="P111" s="3"/>
      <c r="Q111" s="3"/>
      <c r="R111" s="3"/>
    </row>
    <row r="112" spans="1:18" ht="23.25">
      <c r="A112" s="86"/>
      <c r="B112" s="85"/>
      <c r="C112" s="86"/>
      <c r="D112" s="24"/>
      <c r="E112" s="24"/>
      <c r="F112" s="24"/>
      <c r="G112" s="24"/>
      <c r="H112" s="56"/>
      <c r="I112" s="24"/>
      <c r="J112" s="24"/>
      <c r="K112" s="24"/>
      <c r="L112" s="24"/>
      <c r="M112" s="24"/>
      <c r="N112" s="24"/>
      <c r="O112" s="3"/>
      <c r="P112" s="3"/>
      <c r="Q112" s="3"/>
      <c r="R112" s="3"/>
    </row>
    <row r="113" spans="1:18" ht="23.25">
      <c r="A113" s="86"/>
      <c r="B113" s="85"/>
      <c r="C113" s="86"/>
      <c r="D113" s="24"/>
      <c r="E113" s="24"/>
      <c r="F113" s="24"/>
      <c r="G113" s="24"/>
      <c r="H113" s="56"/>
      <c r="I113" s="24"/>
      <c r="J113" s="24"/>
      <c r="K113" s="24"/>
      <c r="L113" s="24"/>
      <c r="M113" s="24"/>
      <c r="N113" s="24"/>
      <c r="O113" s="3"/>
      <c r="P113" s="3"/>
      <c r="Q113" s="3"/>
      <c r="R113" s="3"/>
    </row>
    <row r="114" spans="1:18" ht="23.25">
      <c r="A114" s="86"/>
      <c r="B114" s="85"/>
      <c r="C114" s="86"/>
      <c r="D114" s="24"/>
      <c r="E114" s="24"/>
      <c r="F114" s="24"/>
      <c r="G114" s="24"/>
      <c r="H114" s="56"/>
      <c r="I114" s="24"/>
      <c r="J114" s="24"/>
      <c r="K114" s="24"/>
      <c r="L114" s="24"/>
      <c r="M114" s="24"/>
      <c r="N114" s="24"/>
      <c r="O114" s="3"/>
      <c r="P114" s="3"/>
      <c r="Q114" s="3"/>
      <c r="R114" s="3"/>
    </row>
    <row r="115" spans="1:18" ht="23.25">
      <c r="A115" s="86"/>
      <c r="B115" s="85"/>
      <c r="C115" s="86"/>
      <c r="D115" s="24"/>
      <c r="E115" s="24"/>
      <c r="F115" s="24"/>
      <c r="G115" s="24"/>
      <c r="H115" s="56"/>
      <c r="I115" s="24"/>
      <c r="J115" s="24"/>
      <c r="K115" s="24"/>
      <c r="L115" s="24"/>
      <c r="M115" s="24"/>
      <c r="N115" s="24"/>
      <c r="O115" s="3"/>
      <c r="P115" s="3"/>
      <c r="Q115" s="3"/>
      <c r="R115" s="3"/>
    </row>
    <row r="116" spans="1:18" ht="23.25">
      <c r="A116" s="86"/>
      <c r="B116" s="85"/>
      <c r="C116" s="86"/>
      <c r="D116" s="24"/>
      <c r="E116" s="24"/>
      <c r="F116" s="24"/>
      <c r="G116" s="24"/>
      <c r="H116" s="56"/>
      <c r="I116" s="24"/>
      <c r="J116" s="24"/>
      <c r="K116" s="24"/>
      <c r="L116" s="24"/>
      <c r="M116" s="24"/>
      <c r="N116" s="24"/>
      <c r="O116" s="3"/>
      <c r="P116" s="3"/>
      <c r="Q116" s="3"/>
      <c r="R116" s="3"/>
    </row>
    <row r="117" spans="1:18" ht="23.25">
      <c r="A117" s="86"/>
      <c r="B117" s="85"/>
      <c r="C117" s="86"/>
      <c r="D117" s="24"/>
      <c r="E117" s="24"/>
      <c r="F117" s="24"/>
      <c r="G117" s="24"/>
      <c r="H117" s="56"/>
      <c r="I117" s="24"/>
      <c r="J117" s="24"/>
      <c r="K117" s="24"/>
      <c r="L117" s="24"/>
      <c r="M117" s="24"/>
      <c r="N117" s="24"/>
      <c r="O117" s="3"/>
      <c r="P117" s="3"/>
      <c r="Q117" s="3"/>
      <c r="R117" s="3"/>
    </row>
    <row r="118" spans="1:18" ht="23.25">
      <c r="A118" s="86"/>
      <c r="B118" s="85"/>
      <c r="C118" s="86"/>
      <c r="D118" s="24"/>
      <c r="E118" s="24"/>
      <c r="F118" s="24"/>
      <c r="G118" s="24"/>
      <c r="H118" s="56"/>
      <c r="I118" s="24"/>
      <c r="J118" s="24"/>
      <c r="K118" s="24"/>
      <c r="L118" s="24"/>
      <c r="M118" s="24"/>
      <c r="N118" s="24"/>
      <c r="O118" s="3"/>
      <c r="P118" s="3"/>
      <c r="Q118" s="3"/>
      <c r="R118" s="3"/>
    </row>
    <row r="119" spans="1:18" ht="23.25">
      <c r="A119" s="86"/>
      <c r="B119" s="85"/>
      <c r="C119" s="90"/>
      <c r="D119" s="3"/>
      <c r="E119" s="3"/>
      <c r="F119" s="3"/>
      <c r="G119" s="3"/>
      <c r="H119" s="5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86"/>
      <c r="B120" s="85"/>
      <c r="C120" s="90"/>
      <c r="D120" s="3"/>
      <c r="E120" s="3"/>
      <c r="F120" s="3"/>
      <c r="G120" s="3"/>
      <c r="H120" s="5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86"/>
      <c r="B121" s="83"/>
      <c r="C121" s="91"/>
      <c r="D121" s="3"/>
      <c r="E121" s="3"/>
      <c r="F121" s="3"/>
      <c r="G121" s="3"/>
      <c r="H121" s="5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86"/>
      <c r="B122" s="83"/>
      <c r="C122" s="91"/>
      <c r="D122" s="3"/>
      <c r="E122" s="3"/>
      <c r="F122" s="3"/>
      <c r="G122" s="3"/>
      <c r="H122" s="5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86"/>
      <c r="B123" s="92"/>
      <c r="C123" s="91"/>
      <c r="D123" s="3"/>
      <c r="E123" s="3"/>
      <c r="F123" s="3"/>
      <c r="G123" s="3"/>
      <c r="H123" s="5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93"/>
      <c r="B124" s="92"/>
      <c r="C124" s="91"/>
      <c r="D124" s="3"/>
      <c r="E124" s="3"/>
      <c r="F124" s="3"/>
      <c r="G124" s="3"/>
      <c r="H124" s="5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93"/>
      <c r="B125" s="83"/>
      <c r="C125" s="91"/>
      <c r="D125" s="3"/>
      <c r="E125" s="3"/>
      <c r="F125" s="3"/>
      <c r="G125" s="3"/>
      <c r="H125" s="5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93"/>
      <c r="B126" s="83"/>
      <c r="C126" s="91"/>
      <c r="D126" s="3"/>
      <c r="E126" s="3"/>
      <c r="F126" s="3"/>
      <c r="G126" s="3"/>
      <c r="H126" s="5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93"/>
      <c r="B127" s="83"/>
      <c r="C127" s="91"/>
      <c r="D127" s="3"/>
      <c r="E127" s="3"/>
      <c r="F127" s="3"/>
      <c r="G127" s="3"/>
      <c r="H127" s="5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93"/>
      <c r="B128" s="83"/>
      <c r="C128" s="91"/>
      <c r="D128" s="3"/>
      <c r="E128" s="3"/>
      <c r="F128" s="3"/>
      <c r="G128" s="3"/>
      <c r="H128" s="5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93"/>
      <c r="B129" s="83"/>
      <c r="C129" s="91"/>
      <c r="D129" s="3"/>
      <c r="E129" s="3"/>
      <c r="F129" s="3"/>
      <c r="G129" s="3"/>
      <c r="H129" s="5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93"/>
      <c r="B130" s="83"/>
      <c r="C130" s="91"/>
      <c r="D130" s="3"/>
      <c r="E130" s="3"/>
      <c r="F130" s="3"/>
      <c r="G130" s="3"/>
      <c r="H130" s="5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93"/>
      <c r="B131" s="83"/>
      <c r="C131" s="91"/>
      <c r="D131" s="3"/>
      <c r="E131" s="3"/>
      <c r="F131" s="3"/>
      <c r="G131" s="3"/>
      <c r="H131" s="5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93"/>
      <c r="B132" s="83"/>
      <c r="C132" s="91"/>
      <c r="D132" s="3"/>
      <c r="E132" s="3"/>
      <c r="F132" s="3"/>
      <c r="G132" s="3"/>
      <c r="H132" s="5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93"/>
      <c r="B133" s="83"/>
      <c r="C133" s="91"/>
      <c r="D133" s="3"/>
      <c r="E133" s="3"/>
      <c r="F133" s="3"/>
      <c r="G133" s="3"/>
      <c r="H133" s="5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93"/>
      <c r="B134" s="83"/>
      <c r="C134" s="91"/>
      <c r="D134" s="3"/>
      <c r="E134" s="3"/>
      <c r="F134" s="3"/>
      <c r="G134" s="3"/>
      <c r="H134" s="5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93"/>
      <c r="B135" s="83"/>
      <c r="C135" s="91"/>
      <c r="D135" s="3"/>
      <c r="E135" s="3"/>
      <c r="F135" s="3"/>
      <c r="G135" s="3"/>
      <c r="H135" s="5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93"/>
      <c r="B136" s="83"/>
      <c r="C136" s="91"/>
      <c r="D136" s="3"/>
      <c r="E136" s="3"/>
      <c r="F136" s="3"/>
      <c r="G136" s="3"/>
      <c r="H136" s="5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93"/>
      <c r="B137" s="83"/>
      <c r="C137" s="91"/>
      <c r="D137" s="3"/>
      <c r="E137" s="3"/>
      <c r="F137" s="3"/>
      <c r="G137" s="3"/>
      <c r="H137" s="5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93"/>
      <c r="B138" s="83"/>
      <c r="C138" s="91"/>
      <c r="D138" s="3"/>
      <c r="E138" s="3"/>
      <c r="F138" s="3"/>
      <c r="G138" s="3"/>
      <c r="H138" s="5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93"/>
      <c r="B139" s="83"/>
      <c r="C139" s="91"/>
      <c r="D139" s="3"/>
      <c r="E139" s="3"/>
      <c r="F139" s="3"/>
      <c r="G139" s="3"/>
      <c r="H139" s="5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93"/>
      <c r="B140" s="83"/>
      <c r="C140" s="91"/>
      <c r="D140" s="3"/>
      <c r="E140" s="3"/>
      <c r="F140" s="3"/>
      <c r="G140" s="3"/>
      <c r="H140" s="5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93"/>
      <c r="B141" s="83"/>
      <c r="C141" s="91"/>
      <c r="D141" s="3"/>
      <c r="E141" s="3"/>
      <c r="F141" s="3"/>
      <c r="G141" s="3"/>
      <c r="H141" s="5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93"/>
      <c r="B142" s="83"/>
      <c r="C142" s="91"/>
      <c r="D142" s="3"/>
      <c r="E142" s="3"/>
      <c r="F142" s="3"/>
      <c r="G142" s="3"/>
      <c r="H142" s="5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93"/>
      <c r="B143" s="83"/>
      <c r="C143" s="91"/>
      <c r="D143" s="3"/>
      <c r="E143" s="3"/>
      <c r="F143" s="3"/>
      <c r="G143" s="3"/>
      <c r="H143" s="5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93"/>
      <c r="B144" s="83"/>
      <c r="C144" s="91"/>
      <c r="D144" s="3"/>
      <c r="E144" s="3"/>
      <c r="F144" s="3"/>
      <c r="G144" s="3"/>
      <c r="H144" s="5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93"/>
      <c r="B145" s="83"/>
      <c r="C145" s="91"/>
      <c r="D145" s="3"/>
      <c r="E145" s="3"/>
      <c r="F145" s="3"/>
      <c r="G145" s="3"/>
      <c r="H145" s="5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93"/>
      <c r="B146" s="83"/>
      <c r="C146" s="91"/>
      <c r="D146" s="3"/>
      <c r="E146" s="3"/>
      <c r="F146" s="3"/>
      <c r="G146" s="3"/>
      <c r="H146" s="5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93"/>
      <c r="B147" s="83"/>
      <c r="C147" s="91"/>
      <c r="D147" s="3"/>
      <c r="E147" s="3"/>
      <c r="F147" s="3"/>
      <c r="G147" s="3"/>
      <c r="H147" s="5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93"/>
      <c r="B148" s="83"/>
      <c r="C148" s="91"/>
      <c r="D148" s="3"/>
      <c r="E148" s="3"/>
      <c r="F148" s="3"/>
      <c r="G148" s="3"/>
      <c r="H148" s="5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93"/>
      <c r="B149" s="83"/>
      <c r="C149" s="91"/>
      <c r="D149" s="3"/>
      <c r="E149" s="3"/>
      <c r="F149" s="3"/>
      <c r="G149" s="3"/>
      <c r="H149" s="5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93"/>
      <c r="B150" s="83"/>
      <c r="C150" s="91"/>
      <c r="D150" s="3"/>
      <c r="E150" s="3"/>
      <c r="F150" s="3"/>
      <c r="G150" s="3"/>
      <c r="H150" s="5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93"/>
      <c r="B151" s="83"/>
      <c r="C151" s="91"/>
      <c r="D151" s="3"/>
      <c r="E151" s="3"/>
      <c r="F151" s="3"/>
      <c r="G151" s="3"/>
      <c r="H151" s="5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93"/>
      <c r="B152" s="83"/>
      <c r="C152" s="91"/>
      <c r="D152" s="3"/>
      <c r="E152" s="3"/>
      <c r="F152" s="3"/>
      <c r="G152" s="3"/>
      <c r="H152" s="5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93"/>
      <c r="B153" s="83"/>
      <c r="C153" s="91"/>
      <c r="D153" s="3"/>
      <c r="E153" s="3"/>
      <c r="F153" s="3"/>
      <c r="G153" s="3"/>
      <c r="H153" s="5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93"/>
      <c r="B154" s="83"/>
      <c r="C154" s="91"/>
      <c r="D154" s="3"/>
      <c r="E154" s="3"/>
      <c r="F154" s="3"/>
      <c r="G154" s="3"/>
      <c r="H154" s="5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93"/>
      <c r="B155" s="83"/>
      <c r="C155" s="91"/>
      <c r="D155" s="3"/>
      <c r="E155" s="3"/>
      <c r="F155" s="3"/>
      <c r="G155" s="3"/>
      <c r="H155" s="5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93"/>
      <c r="B156" s="83"/>
      <c r="C156" s="91"/>
      <c r="D156" s="3"/>
      <c r="E156" s="3"/>
      <c r="F156" s="3"/>
      <c r="G156" s="3"/>
      <c r="H156" s="5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93"/>
      <c r="B157" s="83"/>
      <c r="C157" s="91"/>
      <c r="D157" s="3"/>
      <c r="E157" s="3"/>
      <c r="F157" s="3"/>
      <c r="G157" s="3"/>
      <c r="H157" s="5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93"/>
      <c r="B158" s="83"/>
      <c r="C158" s="91"/>
      <c r="D158" s="3"/>
      <c r="E158" s="3"/>
      <c r="F158" s="3"/>
      <c r="G158" s="3"/>
      <c r="H158" s="5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93"/>
      <c r="B159" s="83"/>
      <c r="C159" s="91"/>
      <c r="D159" s="3"/>
      <c r="E159" s="3"/>
      <c r="F159" s="3"/>
      <c r="G159" s="3"/>
      <c r="H159" s="5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93"/>
      <c r="B160" s="83"/>
      <c r="C160" s="91"/>
      <c r="D160" s="3"/>
      <c r="E160" s="3"/>
      <c r="F160" s="3"/>
      <c r="G160" s="3"/>
      <c r="H160" s="5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93"/>
      <c r="B161" s="83"/>
      <c r="C161" s="91"/>
      <c r="D161" s="3"/>
      <c r="E161" s="3"/>
      <c r="F161" s="3"/>
      <c r="G161" s="3"/>
      <c r="H161" s="5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93"/>
      <c r="B162" s="83"/>
      <c r="C162" s="91"/>
      <c r="D162" s="3"/>
      <c r="E162" s="3"/>
      <c r="F162" s="3"/>
      <c r="G162" s="3"/>
      <c r="H162" s="5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93"/>
      <c r="B163" s="83"/>
      <c r="C163" s="91"/>
      <c r="D163" s="3"/>
      <c r="E163" s="3"/>
      <c r="F163" s="3"/>
      <c r="G163" s="3"/>
      <c r="H163" s="5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93"/>
      <c r="B164" s="83"/>
      <c r="C164" s="91"/>
      <c r="D164" s="3"/>
      <c r="E164" s="3"/>
      <c r="F164" s="3"/>
      <c r="G164" s="3"/>
      <c r="H164" s="5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93"/>
      <c r="B165" s="83"/>
      <c r="C165" s="91"/>
      <c r="D165" s="3"/>
      <c r="E165" s="3"/>
      <c r="F165" s="3"/>
      <c r="G165" s="3"/>
      <c r="H165" s="5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93"/>
      <c r="B166" s="83"/>
      <c r="C166" s="91"/>
      <c r="D166" s="3"/>
      <c r="E166" s="3"/>
      <c r="F166" s="3"/>
      <c r="G166" s="3"/>
      <c r="H166" s="5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93"/>
      <c r="B167" s="83"/>
      <c r="C167" s="91"/>
      <c r="D167" s="3"/>
      <c r="E167" s="3"/>
      <c r="F167" s="3"/>
      <c r="G167" s="3"/>
      <c r="H167" s="5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93"/>
      <c r="B168" s="83"/>
      <c r="C168" s="91"/>
      <c r="D168" s="3"/>
      <c r="E168" s="3"/>
      <c r="F168" s="3"/>
      <c r="G168" s="3"/>
      <c r="H168" s="5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93"/>
      <c r="B169" s="83"/>
      <c r="C169" s="91"/>
      <c r="D169" s="3"/>
      <c r="E169" s="3"/>
      <c r="F169" s="3"/>
      <c r="G169" s="3"/>
      <c r="H169" s="5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93"/>
      <c r="B170" s="83"/>
      <c r="C170" s="91"/>
      <c r="D170" s="3"/>
      <c r="E170" s="3"/>
      <c r="F170" s="3"/>
      <c r="G170" s="3"/>
      <c r="H170" s="5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93"/>
      <c r="B171" s="83"/>
      <c r="C171" s="91"/>
      <c r="D171" s="3"/>
      <c r="E171" s="3"/>
      <c r="F171" s="3"/>
      <c r="G171" s="3"/>
      <c r="H171" s="5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93"/>
      <c r="B172" s="83"/>
      <c r="C172" s="91"/>
      <c r="D172" s="3"/>
      <c r="E172" s="3"/>
      <c r="F172" s="3"/>
      <c r="G172" s="3"/>
      <c r="H172" s="5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93"/>
      <c r="B173" s="83"/>
      <c r="C173" s="91"/>
      <c r="D173" s="3"/>
      <c r="E173" s="3"/>
      <c r="F173" s="3"/>
      <c r="G173" s="3"/>
      <c r="H173" s="5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93"/>
      <c r="B174" s="83"/>
      <c r="C174" s="91"/>
      <c r="D174" s="3"/>
      <c r="E174" s="3"/>
      <c r="F174" s="3"/>
      <c r="G174" s="3"/>
      <c r="H174" s="5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93"/>
      <c r="B175" s="83"/>
      <c r="C175" s="91"/>
      <c r="D175" s="3"/>
      <c r="E175" s="3"/>
      <c r="F175" s="3"/>
      <c r="G175" s="3"/>
      <c r="H175" s="5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93"/>
      <c r="B176" s="83"/>
      <c r="C176" s="91"/>
      <c r="D176" s="3"/>
      <c r="E176" s="3"/>
      <c r="F176" s="3"/>
      <c r="G176" s="3"/>
      <c r="H176" s="5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93"/>
      <c r="B177" s="83"/>
      <c r="C177" s="91"/>
      <c r="D177" s="3"/>
      <c r="E177" s="3"/>
      <c r="F177" s="3"/>
      <c r="G177" s="3"/>
      <c r="H177" s="5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93"/>
      <c r="B178" s="83"/>
      <c r="C178" s="91"/>
      <c r="D178" s="3"/>
      <c r="E178" s="3"/>
      <c r="F178" s="3"/>
      <c r="G178" s="3"/>
      <c r="H178" s="5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93"/>
      <c r="B179" s="83"/>
      <c r="C179" s="91"/>
      <c r="D179" s="3"/>
      <c r="E179" s="3"/>
      <c r="F179" s="3"/>
      <c r="G179" s="3"/>
      <c r="H179" s="5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93"/>
      <c r="B180" s="83"/>
      <c r="C180" s="91"/>
      <c r="D180" s="3"/>
      <c r="E180" s="3"/>
      <c r="F180" s="3"/>
      <c r="G180" s="3"/>
      <c r="H180" s="5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93"/>
      <c r="B181" s="83"/>
      <c r="C181" s="91"/>
      <c r="D181" s="3"/>
      <c r="E181" s="3"/>
      <c r="F181" s="3"/>
      <c r="G181" s="3"/>
      <c r="H181" s="5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93"/>
      <c r="B182" s="83"/>
      <c r="C182" s="91"/>
      <c r="D182" s="3"/>
      <c r="E182" s="3"/>
      <c r="F182" s="3"/>
      <c r="G182" s="3"/>
      <c r="H182" s="5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93"/>
      <c r="B183" s="83"/>
      <c r="C183" s="91"/>
      <c r="D183" s="3"/>
      <c r="E183" s="3"/>
      <c r="F183" s="3"/>
      <c r="G183" s="3"/>
      <c r="H183" s="5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93"/>
      <c r="B184" s="83"/>
      <c r="C184" s="91"/>
      <c r="D184" s="3"/>
      <c r="E184" s="3"/>
      <c r="F184" s="3"/>
      <c r="G184" s="3"/>
      <c r="H184" s="5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93"/>
      <c r="B185" s="83"/>
      <c r="C185" s="91"/>
      <c r="D185" s="3"/>
      <c r="E185" s="3"/>
      <c r="F185" s="3"/>
      <c r="G185" s="3"/>
      <c r="H185" s="5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93"/>
      <c r="B186" s="83"/>
      <c r="C186" s="91"/>
      <c r="D186" s="3"/>
      <c r="E186" s="3"/>
      <c r="F186" s="3"/>
      <c r="G186" s="3"/>
      <c r="H186" s="5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93"/>
      <c r="B187" s="83"/>
      <c r="C187" s="91"/>
      <c r="D187" s="3"/>
      <c r="E187" s="3"/>
      <c r="F187" s="3"/>
      <c r="G187" s="3"/>
      <c r="H187" s="5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93"/>
      <c r="B188" s="83"/>
      <c r="C188" s="91"/>
      <c r="D188" s="3"/>
      <c r="E188" s="3"/>
      <c r="F188" s="3"/>
      <c r="G188" s="3"/>
      <c r="H188" s="5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93"/>
      <c r="B189" s="83"/>
      <c r="C189" s="91"/>
      <c r="D189" s="3"/>
      <c r="E189" s="3"/>
      <c r="F189" s="3"/>
      <c r="G189" s="3"/>
      <c r="H189" s="5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93"/>
      <c r="B190" s="83"/>
      <c r="C190" s="91"/>
      <c r="D190" s="3"/>
      <c r="E190" s="3"/>
      <c r="F190" s="3"/>
      <c r="G190" s="3"/>
      <c r="H190" s="5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93"/>
      <c r="B191" s="83"/>
      <c r="C191" s="91"/>
      <c r="D191" s="3"/>
      <c r="E191" s="3"/>
      <c r="F191" s="3"/>
      <c r="G191" s="3"/>
      <c r="H191" s="5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93"/>
      <c r="B192" s="83"/>
      <c r="C192" s="91"/>
      <c r="D192" s="3"/>
      <c r="E192" s="3"/>
      <c r="F192" s="3"/>
      <c r="G192" s="3"/>
      <c r="H192" s="5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93"/>
      <c r="B193" s="83"/>
      <c r="C193" s="91"/>
      <c r="D193" s="3"/>
      <c r="E193" s="3"/>
      <c r="F193" s="3"/>
      <c r="G193" s="3"/>
      <c r="H193" s="5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93"/>
      <c r="B194" s="83"/>
      <c r="C194" s="91"/>
      <c r="D194" s="3"/>
      <c r="E194" s="3"/>
      <c r="F194" s="3"/>
      <c r="G194" s="3"/>
      <c r="H194" s="5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93"/>
      <c r="B195" s="83"/>
      <c r="C195" s="91"/>
      <c r="D195" s="3"/>
      <c r="E195" s="3"/>
      <c r="F195" s="3"/>
      <c r="G195" s="3"/>
      <c r="H195" s="5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93"/>
      <c r="B196" s="83"/>
      <c r="C196" s="91"/>
      <c r="D196" s="3"/>
      <c r="E196" s="3"/>
      <c r="F196" s="3"/>
      <c r="G196" s="3"/>
      <c r="H196" s="5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93"/>
      <c r="B197" s="83"/>
      <c r="C197" s="91"/>
      <c r="D197" s="3"/>
      <c r="E197" s="3"/>
      <c r="F197" s="3"/>
      <c r="G197" s="3"/>
      <c r="H197" s="5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93"/>
      <c r="B198" s="83"/>
      <c r="C198" s="91"/>
      <c r="D198" s="3"/>
      <c r="E198" s="3"/>
      <c r="F198" s="3"/>
      <c r="G198" s="3"/>
      <c r="H198" s="5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93"/>
      <c r="B199" s="83"/>
      <c r="C199" s="91"/>
      <c r="D199" s="3"/>
      <c r="E199" s="3"/>
      <c r="F199" s="3"/>
      <c r="G199" s="3"/>
      <c r="H199" s="5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93"/>
      <c r="B200" s="83"/>
      <c r="C200" s="91"/>
      <c r="D200" s="3"/>
      <c r="E200" s="3"/>
      <c r="F200" s="3"/>
      <c r="G200" s="3"/>
      <c r="H200" s="5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93"/>
      <c r="B201" s="83"/>
      <c r="C201" s="91"/>
      <c r="D201" s="3"/>
      <c r="E201" s="3"/>
      <c r="F201" s="3"/>
      <c r="G201" s="3"/>
      <c r="H201" s="5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93"/>
      <c r="B202" s="83"/>
      <c r="C202" s="91"/>
      <c r="D202" s="3"/>
      <c r="E202" s="3"/>
      <c r="F202" s="3"/>
      <c r="G202" s="3"/>
      <c r="H202" s="5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93"/>
      <c r="B203" s="83"/>
      <c r="C203" s="91"/>
      <c r="D203" s="3"/>
      <c r="E203" s="3"/>
      <c r="F203" s="3"/>
      <c r="G203" s="3"/>
      <c r="H203" s="5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93"/>
      <c r="B204" s="83"/>
      <c r="C204" s="91"/>
      <c r="D204" s="3"/>
      <c r="E204" s="3"/>
      <c r="F204" s="3"/>
      <c r="G204" s="3"/>
      <c r="H204" s="5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93"/>
      <c r="B205" s="83"/>
      <c r="C205" s="91"/>
      <c r="D205" s="3"/>
      <c r="E205" s="3"/>
      <c r="F205" s="3"/>
      <c r="G205" s="3"/>
      <c r="H205" s="5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93"/>
      <c r="B206" s="83"/>
      <c r="C206" s="91"/>
      <c r="D206" s="3"/>
      <c r="E206" s="3"/>
      <c r="F206" s="3"/>
      <c r="G206" s="3"/>
      <c r="H206" s="5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93"/>
      <c r="B207" s="83"/>
      <c r="C207" s="91"/>
      <c r="D207" s="3"/>
      <c r="E207" s="3"/>
      <c r="F207" s="3"/>
      <c r="G207" s="3"/>
      <c r="H207" s="5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93"/>
      <c r="B208" s="83"/>
      <c r="C208" s="91"/>
      <c r="D208" s="3"/>
      <c r="E208" s="3"/>
      <c r="F208" s="3"/>
      <c r="G208" s="3"/>
      <c r="H208" s="5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93"/>
      <c r="B209" s="83"/>
      <c r="C209" s="91"/>
      <c r="D209" s="3"/>
      <c r="E209" s="3"/>
      <c r="F209" s="3"/>
      <c r="G209" s="3"/>
      <c r="H209" s="5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93"/>
      <c r="B210" s="83"/>
      <c r="C210" s="91"/>
      <c r="D210" s="3"/>
      <c r="E210" s="3"/>
      <c r="F210" s="3"/>
      <c r="G210" s="3"/>
      <c r="H210" s="5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93"/>
      <c r="B211" s="83"/>
      <c r="C211" s="91"/>
      <c r="D211" s="3"/>
      <c r="E211" s="3"/>
      <c r="F211" s="3"/>
      <c r="G211" s="3"/>
      <c r="H211" s="5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93"/>
      <c r="B212" s="83"/>
      <c r="C212" s="91"/>
      <c r="D212" s="3"/>
      <c r="E212" s="3"/>
      <c r="F212" s="3"/>
      <c r="G212" s="3"/>
      <c r="H212" s="5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93"/>
      <c r="B213" s="83"/>
      <c r="C213" s="91"/>
      <c r="D213" s="3"/>
      <c r="E213" s="3"/>
      <c r="F213" s="3"/>
      <c r="G213" s="3"/>
      <c r="H213" s="5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93"/>
      <c r="B214" s="83"/>
      <c r="C214" s="91"/>
      <c r="D214" s="3"/>
      <c r="E214" s="3"/>
      <c r="F214" s="3"/>
      <c r="G214" s="3"/>
      <c r="H214" s="5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93"/>
      <c r="B215" s="83"/>
      <c r="C215" s="91"/>
      <c r="D215" s="3"/>
      <c r="E215" s="3"/>
      <c r="F215" s="3"/>
      <c r="G215" s="3"/>
      <c r="H215" s="5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93"/>
      <c r="B216" s="83"/>
      <c r="C216" s="91"/>
      <c r="D216" s="3"/>
      <c r="E216" s="3"/>
      <c r="F216" s="3"/>
      <c r="G216" s="3"/>
      <c r="H216" s="5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93"/>
      <c r="B217" s="83"/>
      <c r="C217" s="91"/>
      <c r="D217" s="3"/>
      <c r="E217" s="3"/>
      <c r="F217" s="3"/>
      <c r="G217" s="3"/>
      <c r="H217" s="5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93"/>
      <c r="B218" s="83"/>
      <c r="C218" s="91"/>
      <c r="D218" s="3"/>
      <c r="E218" s="3"/>
      <c r="F218" s="3"/>
      <c r="G218" s="3"/>
      <c r="H218" s="5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93"/>
      <c r="B219" s="83"/>
      <c r="C219" s="91"/>
      <c r="D219" s="3"/>
      <c r="E219" s="3"/>
      <c r="F219" s="3"/>
      <c r="G219" s="3"/>
      <c r="H219" s="5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93"/>
      <c r="B220" s="83"/>
      <c r="C220" s="91"/>
      <c r="D220" s="3"/>
      <c r="E220" s="3"/>
      <c r="F220" s="3"/>
      <c r="G220" s="3"/>
      <c r="H220" s="5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93"/>
      <c r="B221" s="83"/>
      <c r="C221" s="91"/>
      <c r="D221" s="3"/>
      <c r="E221" s="3"/>
      <c r="F221" s="3"/>
      <c r="G221" s="3"/>
      <c r="H221" s="5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93"/>
      <c r="B222" s="83"/>
      <c r="C222" s="91"/>
      <c r="D222" s="3"/>
      <c r="E222" s="3"/>
      <c r="F222" s="3"/>
      <c r="G222" s="3"/>
      <c r="H222" s="5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93"/>
      <c r="B223" s="83"/>
      <c r="C223" s="91"/>
      <c r="D223" s="3"/>
      <c r="E223" s="3"/>
      <c r="F223" s="3"/>
      <c r="G223" s="3"/>
      <c r="H223" s="5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93"/>
      <c r="B224" s="83"/>
      <c r="C224" s="91"/>
      <c r="D224" s="3"/>
      <c r="E224" s="3"/>
      <c r="F224" s="3"/>
      <c r="G224" s="3"/>
      <c r="H224" s="5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93"/>
      <c r="B225" s="83"/>
      <c r="C225" s="91"/>
      <c r="D225" s="3"/>
      <c r="E225" s="3"/>
      <c r="F225" s="3"/>
      <c r="G225" s="3"/>
      <c r="H225" s="5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93"/>
      <c r="B226" s="83"/>
      <c r="C226" s="91"/>
      <c r="D226" s="3"/>
      <c r="E226" s="3"/>
      <c r="F226" s="3"/>
      <c r="G226" s="3"/>
      <c r="H226" s="5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93"/>
      <c r="B227" s="83"/>
      <c r="C227" s="91"/>
      <c r="D227" s="3"/>
      <c r="E227" s="3"/>
      <c r="F227" s="3"/>
      <c r="G227" s="3"/>
      <c r="H227" s="5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93"/>
      <c r="B228" s="83"/>
      <c r="C228" s="91"/>
      <c r="D228" s="3"/>
      <c r="E228" s="3"/>
      <c r="F228" s="3"/>
      <c r="G228" s="3"/>
      <c r="H228" s="5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93"/>
      <c r="B229" s="83"/>
      <c r="C229" s="91"/>
      <c r="D229" s="3"/>
      <c r="E229" s="3"/>
      <c r="F229" s="3"/>
      <c r="G229" s="3"/>
      <c r="H229" s="5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93"/>
      <c r="B230" s="83"/>
      <c r="C230" s="91"/>
      <c r="D230" s="3"/>
      <c r="E230" s="3"/>
      <c r="F230" s="3"/>
      <c r="G230" s="3"/>
      <c r="H230" s="5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93"/>
      <c r="B231" s="83"/>
      <c r="C231" s="91"/>
      <c r="D231" s="3"/>
      <c r="E231" s="3"/>
      <c r="F231" s="3"/>
      <c r="G231" s="3"/>
      <c r="H231" s="5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93"/>
      <c r="B232" s="83"/>
      <c r="C232" s="91"/>
      <c r="D232" s="3"/>
      <c r="E232" s="3"/>
      <c r="F232" s="3"/>
      <c r="G232" s="3"/>
      <c r="H232" s="5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93"/>
      <c r="B233" s="83"/>
      <c r="C233" s="91"/>
      <c r="D233" s="3"/>
      <c r="E233" s="3"/>
      <c r="F233" s="3"/>
      <c r="G233" s="3"/>
      <c r="H233" s="5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93"/>
      <c r="B234" s="83"/>
      <c r="C234" s="91"/>
      <c r="D234" s="3"/>
      <c r="E234" s="3"/>
      <c r="F234" s="3"/>
      <c r="G234" s="3"/>
      <c r="H234" s="5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93"/>
      <c r="B235" s="83"/>
      <c r="C235" s="91"/>
      <c r="D235" s="3"/>
      <c r="E235" s="3"/>
      <c r="F235" s="3"/>
      <c r="G235" s="3"/>
      <c r="H235" s="5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93"/>
      <c r="B236" s="83"/>
      <c r="C236" s="91"/>
      <c r="D236" s="3"/>
      <c r="E236" s="3"/>
      <c r="F236" s="3"/>
      <c r="G236" s="3"/>
      <c r="H236" s="5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93"/>
      <c r="B237" s="83"/>
      <c r="C237" s="91"/>
      <c r="D237" s="3"/>
      <c r="E237" s="3"/>
      <c r="F237" s="3"/>
      <c r="G237" s="3"/>
      <c r="H237" s="5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93"/>
      <c r="B238" s="83"/>
      <c r="C238" s="91"/>
      <c r="D238" s="3"/>
      <c r="E238" s="3"/>
      <c r="F238" s="3"/>
      <c r="G238" s="3"/>
      <c r="H238" s="5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93"/>
      <c r="B239" s="83"/>
      <c r="C239" s="91"/>
      <c r="D239" s="3"/>
      <c r="E239" s="3"/>
      <c r="F239" s="3"/>
      <c r="G239" s="3"/>
      <c r="H239" s="5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93"/>
      <c r="B240" s="83"/>
      <c r="C240" s="91"/>
      <c r="D240" s="3"/>
      <c r="E240" s="3"/>
      <c r="F240" s="3"/>
      <c r="G240" s="3"/>
      <c r="H240" s="5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93"/>
      <c r="B241" s="83"/>
      <c r="C241" s="91"/>
      <c r="D241" s="3"/>
      <c r="E241" s="3"/>
      <c r="F241" s="3"/>
      <c r="G241" s="3"/>
      <c r="H241" s="5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93"/>
      <c r="B242" s="83"/>
      <c r="C242" s="91"/>
      <c r="D242" s="3"/>
      <c r="E242" s="3"/>
      <c r="F242" s="3"/>
      <c r="G242" s="3"/>
      <c r="H242" s="5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93"/>
      <c r="B243" s="83"/>
      <c r="C243" s="91"/>
      <c r="D243" s="3"/>
      <c r="E243" s="3"/>
      <c r="F243" s="3"/>
      <c r="G243" s="3"/>
      <c r="H243" s="5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93"/>
      <c r="B244" s="83"/>
      <c r="C244" s="91"/>
      <c r="D244" s="3"/>
      <c r="E244" s="3"/>
      <c r="F244" s="3"/>
      <c r="G244" s="3"/>
      <c r="H244" s="5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93"/>
      <c r="B245" s="83"/>
      <c r="C245" s="91"/>
      <c r="D245" s="3"/>
      <c r="E245" s="3"/>
      <c r="F245" s="3"/>
      <c r="G245" s="3"/>
      <c r="H245" s="5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93"/>
      <c r="B246" s="83"/>
      <c r="C246" s="91"/>
      <c r="D246" s="3"/>
      <c r="E246" s="3"/>
      <c r="F246" s="3"/>
      <c r="G246" s="3"/>
      <c r="H246" s="5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93"/>
      <c r="B247" s="83"/>
      <c r="C247" s="91"/>
      <c r="D247" s="3"/>
      <c r="E247" s="3"/>
      <c r="F247" s="3"/>
      <c r="G247" s="3"/>
      <c r="H247" s="5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93"/>
      <c r="B248" s="83"/>
      <c r="C248" s="91"/>
      <c r="D248" s="3"/>
      <c r="E248" s="3"/>
      <c r="F248" s="3"/>
      <c r="G248" s="3"/>
      <c r="H248" s="5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93"/>
      <c r="B249" s="83"/>
      <c r="C249" s="91"/>
      <c r="D249" s="3"/>
      <c r="E249" s="3"/>
      <c r="F249" s="3"/>
      <c r="G249" s="3"/>
      <c r="H249" s="5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93"/>
      <c r="B250" s="83"/>
      <c r="C250" s="91"/>
      <c r="D250" s="3"/>
      <c r="E250" s="3"/>
      <c r="F250" s="3"/>
      <c r="G250" s="3"/>
      <c r="H250" s="5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93"/>
      <c r="B251" s="83"/>
      <c r="C251" s="91"/>
      <c r="D251" s="3"/>
      <c r="E251" s="3"/>
      <c r="F251" s="3"/>
      <c r="G251" s="3"/>
      <c r="H251" s="5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93"/>
      <c r="B252" s="83"/>
      <c r="C252" s="91"/>
      <c r="D252" s="3"/>
      <c r="E252" s="3"/>
      <c r="F252" s="3"/>
      <c r="G252" s="3"/>
      <c r="H252" s="5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93"/>
      <c r="B253" s="83"/>
      <c r="C253" s="91"/>
      <c r="D253" s="3"/>
      <c r="E253" s="3"/>
      <c r="F253" s="3"/>
      <c r="G253" s="3"/>
      <c r="H253" s="5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93"/>
      <c r="B254" s="83"/>
      <c r="C254" s="91"/>
      <c r="D254" s="3"/>
      <c r="E254" s="3"/>
      <c r="F254" s="3"/>
      <c r="G254" s="3"/>
      <c r="H254" s="5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93"/>
      <c r="B255" s="83"/>
      <c r="C255" s="91"/>
      <c r="D255" s="3"/>
      <c r="E255" s="3"/>
      <c r="F255" s="3"/>
      <c r="G255" s="3"/>
      <c r="H255" s="5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93"/>
      <c r="B256" s="83"/>
      <c r="C256" s="91"/>
      <c r="D256" s="3"/>
      <c r="E256" s="3"/>
      <c r="F256" s="3"/>
      <c r="G256" s="3"/>
      <c r="H256" s="5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93"/>
      <c r="B257" s="83"/>
      <c r="C257" s="91"/>
      <c r="D257" s="3"/>
      <c r="E257" s="3"/>
      <c r="F257" s="3"/>
      <c r="G257" s="3"/>
      <c r="H257" s="5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93"/>
      <c r="B258" s="83"/>
      <c r="C258" s="91"/>
      <c r="D258" s="3"/>
      <c r="E258" s="3"/>
      <c r="F258" s="3"/>
      <c r="G258" s="3"/>
      <c r="H258" s="5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93"/>
      <c r="B259" s="83"/>
      <c r="C259" s="91"/>
      <c r="D259" s="3"/>
      <c r="E259" s="3"/>
      <c r="F259" s="3"/>
      <c r="G259" s="3"/>
      <c r="H259" s="5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93"/>
      <c r="B260" s="83"/>
      <c r="C260" s="91"/>
      <c r="D260" s="3"/>
      <c r="E260" s="3"/>
      <c r="F260" s="3"/>
      <c r="G260" s="3"/>
      <c r="H260" s="5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93"/>
      <c r="B261" s="83"/>
      <c r="C261" s="91"/>
      <c r="D261" s="3"/>
      <c r="E261" s="3"/>
      <c r="F261" s="3"/>
      <c r="G261" s="3"/>
      <c r="H261" s="5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93"/>
      <c r="B262" s="83"/>
      <c r="C262" s="91"/>
      <c r="D262" s="3"/>
      <c r="E262" s="3"/>
      <c r="F262" s="3"/>
      <c r="G262" s="3"/>
      <c r="H262" s="5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93"/>
      <c r="B263" s="83"/>
      <c r="C263" s="91"/>
      <c r="D263" s="3"/>
      <c r="E263" s="3"/>
      <c r="F263" s="3"/>
      <c r="G263" s="3"/>
      <c r="H263" s="5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93"/>
      <c r="B264" s="83"/>
      <c r="C264" s="91"/>
      <c r="D264" s="3"/>
      <c r="E264" s="3"/>
      <c r="F264" s="3"/>
      <c r="G264" s="3"/>
      <c r="H264" s="5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93"/>
      <c r="B265" s="83"/>
      <c r="C265" s="91"/>
      <c r="D265" s="3"/>
      <c r="E265" s="3"/>
      <c r="F265" s="3"/>
      <c r="G265" s="3"/>
      <c r="H265" s="5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93"/>
      <c r="B266" s="83"/>
      <c r="C266" s="91"/>
      <c r="D266" s="3"/>
      <c r="E266" s="3"/>
      <c r="F266" s="3"/>
      <c r="G266" s="3"/>
      <c r="H266" s="5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93"/>
      <c r="B267" s="83"/>
      <c r="C267" s="91"/>
      <c r="D267" s="3"/>
      <c r="E267" s="3"/>
      <c r="F267" s="3"/>
      <c r="G267" s="3"/>
      <c r="H267" s="5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93"/>
      <c r="B268" s="83"/>
      <c r="C268" s="91"/>
      <c r="D268" s="3"/>
      <c r="E268" s="3"/>
      <c r="F268" s="3"/>
      <c r="G268" s="3"/>
      <c r="H268" s="5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93"/>
      <c r="B269" s="83"/>
      <c r="C269" s="91"/>
      <c r="D269" s="3"/>
      <c r="E269" s="3"/>
      <c r="F269" s="3"/>
      <c r="G269" s="3"/>
      <c r="H269" s="5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93"/>
      <c r="B270" s="83"/>
      <c r="C270" s="91"/>
      <c r="D270" s="3"/>
      <c r="E270" s="3"/>
      <c r="F270" s="3"/>
      <c r="G270" s="3"/>
      <c r="H270" s="5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93"/>
      <c r="B271" s="83"/>
      <c r="C271" s="91"/>
      <c r="D271" s="3"/>
      <c r="E271" s="3"/>
      <c r="F271" s="3"/>
      <c r="G271" s="3"/>
      <c r="H271" s="5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93"/>
      <c r="B272" s="83"/>
      <c r="C272" s="91"/>
      <c r="D272" s="3"/>
      <c r="E272" s="3"/>
      <c r="F272" s="3"/>
      <c r="G272" s="3"/>
      <c r="H272" s="5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93"/>
      <c r="B273" s="83"/>
      <c r="C273" s="91"/>
      <c r="D273" s="3"/>
      <c r="E273" s="3"/>
      <c r="F273" s="3"/>
      <c r="G273" s="3"/>
      <c r="H273" s="5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93"/>
      <c r="B274" s="83"/>
      <c r="C274" s="91"/>
      <c r="D274" s="3"/>
      <c r="E274" s="3"/>
      <c r="F274" s="3"/>
      <c r="G274" s="3"/>
      <c r="H274" s="5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93"/>
      <c r="B275" s="83"/>
      <c r="C275" s="91"/>
      <c r="D275" s="3"/>
      <c r="E275" s="3"/>
      <c r="F275" s="3"/>
      <c r="G275" s="3"/>
      <c r="H275" s="5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93"/>
      <c r="B276" s="83"/>
      <c r="C276" s="91"/>
      <c r="D276" s="3"/>
      <c r="E276" s="3"/>
      <c r="F276" s="3"/>
      <c r="G276" s="3"/>
      <c r="H276" s="5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93"/>
      <c r="B277" s="83"/>
      <c r="C277" s="91"/>
      <c r="D277" s="3"/>
      <c r="E277" s="3"/>
      <c r="F277" s="3"/>
      <c r="G277" s="3"/>
      <c r="H277" s="5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93"/>
      <c r="B278" s="83"/>
      <c r="C278" s="91"/>
      <c r="D278" s="3"/>
      <c r="E278" s="3"/>
      <c r="F278" s="3"/>
      <c r="G278" s="3"/>
      <c r="H278" s="5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93"/>
      <c r="B279" s="83"/>
      <c r="C279" s="91"/>
      <c r="D279" s="3"/>
      <c r="E279" s="3"/>
      <c r="F279" s="3"/>
      <c r="G279" s="3"/>
      <c r="H279" s="5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93"/>
      <c r="B280" s="83"/>
      <c r="C280" s="91"/>
      <c r="D280" s="3"/>
      <c r="E280" s="3"/>
      <c r="F280" s="3"/>
      <c r="G280" s="3"/>
      <c r="H280" s="5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93"/>
      <c r="B281" s="83"/>
      <c r="C281" s="91"/>
      <c r="D281" s="3"/>
      <c r="E281" s="3"/>
      <c r="F281" s="3"/>
      <c r="G281" s="3"/>
      <c r="H281" s="5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93"/>
      <c r="B282" s="83"/>
      <c r="C282" s="91"/>
      <c r="D282" s="3"/>
      <c r="E282" s="3"/>
      <c r="F282" s="3"/>
      <c r="G282" s="3"/>
      <c r="H282" s="5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93"/>
      <c r="B283" s="83"/>
      <c r="C283" s="91"/>
      <c r="D283" s="3"/>
      <c r="E283" s="3"/>
      <c r="F283" s="3"/>
      <c r="G283" s="3"/>
      <c r="H283" s="5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93"/>
      <c r="B284" s="83"/>
      <c r="C284" s="91"/>
      <c r="D284" s="3"/>
      <c r="E284" s="3"/>
      <c r="F284" s="3"/>
      <c r="G284" s="3"/>
      <c r="H284" s="5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93"/>
      <c r="B285" s="83"/>
      <c r="C285" s="91"/>
      <c r="D285" s="3"/>
      <c r="E285" s="3"/>
      <c r="F285" s="3"/>
      <c r="G285" s="3"/>
      <c r="H285" s="5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93"/>
      <c r="B286" s="83"/>
      <c r="C286" s="91"/>
      <c r="D286" s="3"/>
      <c r="E286" s="3"/>
      <c r="F286" s="3"/>
      <c r="G286" s="3"/>
      <c r="H286" s="5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93"/>
      <c r="B287" s="83"/>
      <c r="C287" s="91"/>
      <c r="D287" s="3"/>
      <c r="E287" s="3"/>
      <c r="F287" s="3"/>
      <c r="G287" s="3"/>
      <c r="H287" s="5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93"/>
      <c r="B288" s="83"/>
      <c r="C288" s="91"/>
      <c r="D288" s="3"/>
      <c r="E288" s="3"/>
      <c r="F288" s="3"/>
      <c r="G288" s="3"/>
      <c r="H288" s="5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93"/>
      <c r="B289" s="83"/>
      <c r="C289" s="91"/>
      <c r="D289" s="3"/>
      <c r="E289" s="3"/>
      <c r="F289" s="3"/>
      <c r="G289" s="3"/>
      <c r="H289" s="5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93"/>
      <c r="B290" s="83"/>
      <c r="C290" s="91"/>
      <c r="D290" s="3"/>
      <c r="E290" s="3"/>
      <c r="F290" s="3"/>
      <c r="G290" s="3"/>
      <c r="H290" s="5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93"/>
      <c r="B291" s="83"/>
      <c r="C291" s="91"/>
      <c r="D291" s="3"/>
      <c r="E291" s="3"/>
      <c r="F291" s="3"/>
      <c r="G291" s="3"/>
      <c r="H291" s="5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93"/>
      <c r="B292" s="83"/>
      <c r="C292" s="91"/>
      <c r="D292" s="3"/>
      <c r="E292" s="3"/>
      <c r="F292" s="3"/>
      <c r="G292" s="3"/>
      <c r="H292" s="5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93"/>
      <c r="B293" s="83"/>
      <c r="C293" s="91"/>
      <c r="D293" s="3"/>
      <c r="E293" s="3"/>
      <c r="F293" s="3"/>
      <c r="G293" s="3"/>
      <c r="H293" s="5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93"/>
      <c r="B294" s="83"/>
      <c r="C294" s="91"/>
      <c r="D294" s="3"/>
      <c r="E294" s="3"/>
      <c r="F294" s="3"/>
      <c r="G294" s="3"/>
      <c r="H294" s="5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93"/>
      <c r="B295" s="83"/>
      <c r="C295" s="91"/>
      <c r="D295" s="3"/>
      <c r="E295" s="3"/>
      <c r="F295" s="3"/>
      <c r="G295" s="3"/>
      <c r="H295" s="5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93"/>
      <c r="B296" s="83"/>
      <c r="C296" s="91"/>
      <c r="D296" s="3"/>
      <c r="E296" s="3"/>
      <c r="F296" s="3"/>
      <c r="G296" s="3"/>
      <c r="H296" s="5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93"/>
      <c r="B297" s="83"/>
      <c r="C297" s="91"/>
      <c r="D297" s="3"/>
      <c r="E297" s="3"/>
      <c r="F297" s="3"/>
      <c r="G297" s="3"/>
      <c r="H297" s="5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93"/>
      <c r="B298" s="83"/>
      <c r="C298" s="91"/>
      <c r="D298" s="3"/>
      <c r="E298" s="3"/>
      <c r="F298" s="3"/>
      <c r="G298" s="3"/>
      <c r="H298" s="5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93"/>
      <c r="B299" s="83"/>
      <c r="C299" s="91"/>
      <c r="D299" s="3"/>
      <c r="E299" s="3"/>
      <c r="F299" s="3"/>
      <c r="G299" s="3"/>
      <c r="H299" s="5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93"/>
      <c r="B300" s="83"/>
      <c r="C300" s="91"/>
      <c r="D300" s="3"/>
      <c r="E300" s="3"/>
      <c r="F300" s="3"/>
      <c r="G300" s="3"/>
      <c r="H300" s="5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93"/>
      <c r="B301" s="83"/>
      <c r="C301" s="91"/>
      <c r="D301" s="3"/>
      <c r="E301" s="3"/>
      <c r="F301" s="3"/>
      <c r="G301" s="3"/>
      <c r="H301" s="5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93"/>
      <c r="B302" s="83"/>
      <c r="C302" s="91"/>
      <c r="D302" s="3"/>
      <c r="E302" s="3"/>
      <c r="F302" s="3"/>
      <c r="G302" s="3"/>
      <c r="H302" s="5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93"/>
      <c r="B303" s="83"/>
      <c r="C303" s="91"/>
      <c r="D303" s="3"/>
      <c r="E303" s="3"/>
      <c r="F303" s="3"/>
      <c r="G303" s="3"/>
      <c r="H303" s="5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93"/>
      <c r="B304" s="83"/>
      <c r="C304" s="91"/>
      <c r="D304" s="3"/>
      <c r="E304" s="3"/>
      <c r="F304" s="3"/>
      <c r="G304" s="3"/>
      <c r="H304" s="5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93"/>
      <c r="B305" s="83"/>
      <c r="C305" s="91"/>
      <c r="D305" s="3"/>
      <c r="E305" s="3"/>
      <c r="F305" s="3"/>
      <c r="G305" s="3"/>
      <c r="H305" s="5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93"/>
      <c r="B306" s="83"/>
      <c r="C306" s="91"/>
      <c r="D306" s="3"/>
      <c r="E306" s="3"/>
      <c r="F306" s="3"/>
      <c r="G306" s="3"/>
      <c r="H306" s="5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93"/>
      <c r="B307" s="83"/>
      <c r="C307" s="91"/>
      <c r="D307" s="3"/>
      <c r="E307" s="3"/>
      <c r="F307" s="3"/>
      <c r="G307" s="3"/>
      <c r="H307" s="5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93"/>
      <c r="B308" s="83"/>
      <c r="C308" s="91"/>
      <c r="D308" s="3"/>
      <c r="E308" s="3"/>
      <c r="F308" s="3"/>
      <c r="G308" s="3"/>
      <c r="H308" s="5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93"/>
      <c r="B309" s="83"/>
      <c r="C309" s="91"/>
      <c r="D309" s="3"/>
      <c r="E309" s="3"/>
      <c r="F309" s="3"/>
      <c r="G309" s="3"/>
      <c r="H309" s="5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93"/>
      <c r="B310" s="83"/>
      <c r="C310" s="91"/>
      <c r="D310" s="3"/>
      <c r="E310" s="3"/>
      <c r="F310" s="3"/>
      <c r="G310" s="3"/>
      <c r="H310" s="5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93"/>
      <c r="B311" s="83"/>
      <c r="C311" s="91"/>
      <c r="D311" s="3"/>
      <c r="E311" s="3"/>
      <c r="F311" s="3"/>
      <c r="G311" s="3"/>
      <c r="H311" s="5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93"/>
      <c r="B312" s="83"/>
      <c r="C312" s="91"/>
      <c r="D312" s="3"/>
      <c r="E312" s="3"/>
      <c r="F312" s="3"/>
      <c r="G312" s="3"/>
      <c r="H312" s="5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5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5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5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5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5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5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5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5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5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5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5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5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5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5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5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5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5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5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5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5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5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5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5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5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5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5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5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5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5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5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5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5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5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5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5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5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5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5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5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5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5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5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5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5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5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5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5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5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5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5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5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5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5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5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5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5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5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5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5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5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5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5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5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5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5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5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5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5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5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5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5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5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5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5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5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5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5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5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5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5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5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5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5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5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5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5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5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5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5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5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5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5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5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5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5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5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5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5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5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5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5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5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5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5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5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5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5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5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5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5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5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5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5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5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5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5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5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5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5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5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5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5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5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5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5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5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5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5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5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5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5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5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5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5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5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5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5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5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5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5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5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5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5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5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5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5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5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5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5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5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5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5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5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5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5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5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5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5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5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5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5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5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5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5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5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5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5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5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5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5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5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5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5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5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5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5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5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5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5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5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5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5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5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5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5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5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5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5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5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5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5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5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5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5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5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5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5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5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5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5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5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5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5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5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5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5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5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5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5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5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5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5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5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5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5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5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5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5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5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5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5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5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5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5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5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5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5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5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5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5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5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5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5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5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5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5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5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5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5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5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5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5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5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5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5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5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5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5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5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5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5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5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5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5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5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5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5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5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5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5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5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5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5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5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5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5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5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5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5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5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5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5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5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5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5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5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5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5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5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5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5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5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5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5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5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23.25">
      <c r="A598" s="1"/>
      <c r="B598" s="2"/>
      <c r="C598" s="3"/>
      <c r="D598" s="3"/>
      <c r="E598" s="3"/>
      <c r="F598" s="3"/>
      <c r="G598" s="3"/>
      <c r="H598" s="5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23.25">
      <c r="A599" s="1"/>
      <c r="B599" s="2"/>
      <c r="C599" s="3"/>
      <c r="D599" s="3"/>
      <c r="E599" s="3"/>
      <c r="F599" s="3"/>
      <c r="G599" s="3"/>
      <c r="H599" s="5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23.25">
      <c r="A600" s="1"/>
      <c r="B600" s="2"/>
      <c r="C600" s="3"/>
      <c r="D600" s="3"/>
      <c r="E600" s="3"/>
      <c r="F600" s="3"/>
      <c r="G600" s="3"/>
      <c r="H600" s="5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23.25">
      <c r="A601" s="1"/>
      <c r="B601" s="2"/>
      <c r="C601" s="3"/>
      <c r="D601" s="3"/>
      <c r="E601" s="3"/>
      <c r="F601" s="3"/>
      <c r="G601" s="3"/>
      <c r="H601" s="5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23.25">
      <c r="A602" s="1"/>
      <c r="B602" s="2"/>
      <c r="C602" s="3"/>
      <c r="D602" s="3"/>
      <c r="E602" s="3"/>
      <c r="F602" s="3"/>
      <c r="G602" s="3"/>
      <c r="H602" s="5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23.25">
      <c r="A603" s="1"/>
      <c r="B603" s="2"/>
      <c r="C603" s="3"/>
      <c r="D603" s="3"/>
      <c r="E603" s="3"/>
      <c r="F603" s="3"/>
      <c r="G603" s="3"/>
      <c r="H603" s="5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23.25">
      <c r="A604" s="1"/>
      <c r="B604" s="2"/>
      <c r="C604" s="3"/>
      <c r="D604" s="3"/>
      <c r="E604" s="3"/>
      <c r="F604" s="3"/>
      <c r="G604" s="3"/>
      <c r="H604" s="5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23.25">
      <c r="A605" s="1"/>
      <c r="B605" s="2"/>
      <c r="C605" s="3"/>
      <c r="D605" s="3"/>
      <c r="E605" s="3"/>
      <c r="F605" s="3"/>
      <c r="G605" s="3"/>
      <c r="H605" s="5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23.25">
      <c r="A606" s="1"/>
      <c r="B606" s="2"/>
      <c r="C606" s="3"/>
      <c r="D606" s="3"/>
      <c r="E606" s="3"/>
      <c r="F606" s="3"/>
      <c r="G606" s="3"/>
      <c r="H606" s="5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23.25">
      <c r="A607" s="1"/>
      <c r="B607" s="2"/>
      <c r="C607" s="3"/>
      <c r="D607" s="3"/>
      <c r="E607" s="3"/>
      <c r="F607" s="3"/>
      <c r="G607" s="3"/>
      <c r="H607" s="5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23.25">
      <c r="A608" s="1"/>
      <c r="B608" s="2"/>
      <c r="C608" s="3"/>
      <c r="D608" s="3"/>
      <c r="E608" s="3"/>
      <c r="F608" s="3"/>
      <c r="G608" s="3"/>
      <c r="H608" s="5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23.25">
      <c r="A609" s="1"/>
      <c r="B609" s="2"/>
      <c r="C609" s="3"/>
      <c r="D609" s="3"/>
      <c r="E609" s="3"/>
      <c r="F609" s="3"/>
      <c r="G609" s="3"/>
      <c r="H609" s="5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23.25">
      <c r="A610" s="1"/>
      <c r="B610" s="2"/>
      <c r="C610" s="3"/>
      <c r="D610" s="3"/>
      <c r="E610" s="3"/>
      <c r="F610" s="3"/>
      <c r="G610" s="3"/>
      <c r="H610" s="5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23.25">
      <c r="A611" s="1"/>
      <c r="B611" s="2"/>
      <c r="C611" s="3"/>
      <c r="D611" s="3"/>
      <c r="E611" s="3"/>
      <c r="F611" s="3"/>
      <c r="G611" s="3"/>
      <c r="H611" s="5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23.25">
      <c r="A612" s="1"/>
      <c r="B612" s="2"/>
      <c r="C612" s="3"/>
      <c r="D612" s="3"/>
      <c r="E612" s="3"/>
      <c r="F612" s="3"/>
      <c r="G612" s="3"/>
      <c r="H612" s="5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23.25">
      <c r="A613" s="1"/>
      <c r="B613" s="2"/>
      <c r="C613" s="3"/>
      <c r="D613" s="3"/>
      <c r="E613" s="3"/>
      <c r="F613" s="3"/>
      <c r="G613" s="3"/>
      <c r="H613" s="5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23.25">
      <c r="A614" s="1"/>
      <c r="B614" s="2"/>
      <c r="C614" s="3"/>
      <c r="D614" s="3"/>
      <c r="E614" s="3"/>
      <c r="F614" s="3"/>
      <c r="G614" s="3"/>
      <c r="H614" s="5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23.25">
      <c r="A615" s="1"/>
      <c r="B615" s="2"/>
      <c r="C615" s="3"/>
      <c r="D615" s="3"/>
      <c r="E615" s="3"/>
      <c r="F615" s="3"/>
      <c r="G615" s="3"/>
      <c r="H615" s="5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23.25">
      <c r="A616" s="1"/>
      <c r="B616" s="2"/>
      <c r="C616" s="3"/>
      <c r="D616" s="3"/>
      <c r="E616" s="3"/>
      <c r="F616" s="3"/>
      <c r="G616" s="3"/>
      <c r="H616" s="53"/>
      <c r="I616" s="3"/>
      <c r="J616" s="3"/>
      <c r="K616" s="3"/>
      <c r="L616" s="3"/>
      <c r="M616" s="3"/>
      <c r="N616" s="3"/>
      <c r="O616" s="3"/>
      <c r="P616" s="3"/>
      <c r="Q616" s="3"/>
      <c r="R616" s="3"/>
    </row>
  </sheetData>
  <sheetProtection/>
  <mergeCells count="7">
    <mergeCell ref="D6:E6"/>
    <mergeCell ref="B58:C58"/>
    <mergeCell ref="A4:F4"/>
    <mergeCell ref="A6:A7"/>
    <mergeCell ref="C6:C7"/>
    <mergeCell ref="F6:F7"/>
    <mergeCell ref="B6:B7"/>
  </mergeCells>
  <printOptions/>
  <pageMargins left="1.1811023622047245" right="0.5905511811023623" top="0.5905511811023623" bottom="0.5905511811023623" header="0" footer="0.3937007874015748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2008-03-06T14:47:46Z</cp:lastPrinted>
  <dcterms:created xsi:type="dcterms:W3CDTF">2003-01-14T12:45:58Z</dcterms:created>
  <dcterms:modified xsi:type="dcterms:W3CDTF">2017-06-22T08:26:59Z</dcterms:modified>
  <cp:category/>
  <cp:version/>
  <cp:contentType/>
  <cp:contentStatus/>
</cp:coreProperties>
</file>