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505" tabRatio="597" activeTab="0"/>
  </bookViews>
  <sheets>
    <sheet name="Дод.4" sheetId="1" r:id="rId1"/>
  </sheets>
  <definedNames>
    <definedName name="_xlnm.Print_Titles" localSheetId="0">'Дод.4'!$A:$B</definedName>
    <definedName name="_xlnm.Print_Area" localSheetId="0">'Дод.4'!$A$1:$P$40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<sst xmlns="http://schemas.openxmlformats.org/spreadsheetml/2006/main" count="71" uniqueCount="69">
  <si>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Назва місцевого бюджету адміністративно-територіальної одиниці  </t>
  </si>
  <si>
    <t>Міжбюджетні трансферти</t>
  </si>
  <si>
    <t>Загальний фонд</t>
  </si>
  <si>
    <t>м. Кузнецовськ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</si>
  <si>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</si>
  <si>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</si>
  <si>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</si>
  <si>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</si>
  <si>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</si>
  <si>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м. Рiвне</t>
  </si>
  <si>
    <t>м. Дубно</t>
  </si>
  <si>
    <t>м. Острог</t>
  </si>
  <si>
    <t xml:space="preserve">          Додаток № 4</t>
  </si>
  <si>
    <t xml:space="preserve">                      до рішення Рівненської  обласної ради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</si>
  <si>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</si>
  <si>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</si>
  <si>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</si>
  <si>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</si>
  <si>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</si>
  <si>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</si>
  <si>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</si>
  <si>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</si>
  <si>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</si>
  <si>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</si>
  <si>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</si>
  <si>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</si>
  <si>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</si>
  <si>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</si>
  <si>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</si>
  <si>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</si>
  <si>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</t>
  </si>
  <si>
    <t>Інші субвенції з обласного бюджету</t>
  </si>
  <si>
    <t>Код бюджету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</si>
  <si>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</si>
  <si>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</si>
  <si>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</si>
  <si>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</si>
  <si>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</si>
  <si>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</si>
  <si>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</si>
  <si>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</si>
  <si>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</si>
  <si>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</si>
  <si>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</si>
  <si>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</si>
  <si>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</si>
  <si>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</si>
  <si>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</si>
  <si>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</si>
  <si>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М.П.Кривко</t>
  </si>
  <si>
    <t>(грн.)</t>
  </si>
  <si>
    <t>Спеціальний фонд</t>
  </si>
  <si>
    <t>Зміни показників міжбюджетних трансфертів між державним бюджетом, обласним бюджетом та іншими бюджетами на 2011 рік</t>
  </si>
  <si>
    <t>Перший заступник голови обласної ради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</si>
  <si>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</si>
  <si>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</si>
  <si>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Дотація вирівнювання з державного бюджету</t>
  </si>
  <si>
    <t>сума</t>
  </si>
  <si>
    <t xml:space="preserve">Норматив щоденного перерахування дотації вирівнювання до місцевих бюджетів 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</si>
  <si>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</si>
  <si>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у зв"язку з невідповідністю фактичної вартості теплової енергії тарифам, що затверджувалися або погоджувалися відповідними органами державної влади чи органами місцевого самоврядування</t>
  </si>
  <si>
    <t>Додаткова дотація з державного бюджету на поліпшення умов оплати праці медичних працівників, які надають медичну допомогу хворим на заразну та активну форми туберкульозу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</si>
  <si>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</si>
  <si>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від ________2011  року №____</t>
  </si>
  <si>
    <t>Субвенція з державного бюджету місцевим бюджетам на реалізацію пріоритетів розвитку регіонів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</si>
  <si>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</si>
  <si>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районному бюджету Гощанського району на погашення заборгованості за придбаний  житловий будинок Поліщук Л.В., жительки села Синів Гощанського району, що утворилася в зв"язку з недофінансуванням субвенції з державного бюджету на будівництво і придбання житла військовослужбовцям</t>
  </si>
  <si>
    <t xml:space="preserve"> на придбання путівок на оздоровлення дітей району в стаціонарних санаторно-оздоровчих закладах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</si>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</sst>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6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_р_."/>
    <numFmt numFmtId="216" formatCode="#,##0_р_."/>
    <numFmt numFmtId="217" formatCode="_-* #,##0.0\ _г_р_н_._-;\-* #,##0.0\ _г_р_н_._-;_-* &quot;-&quot;??\ _г_р_н_._-;_-@_-"/>
    <numFmt numFmtId="218" formatCode="_-* #,##0\ _г_р_н_._-;\-* #,##0\ _г_р_н_._-;_-* &quot;-&quot;??\ _г_р_н_._-;_-@_-"/>
  </numFmts>
  <fonts count="53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name val="Times New Roman Cyr"/>
      <family val="0"/>
    </font>
    <font>
      <b/>
      <sz val="16"/>
      <color indexed="8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3" fillId="0" borderId="10" xfId="54" applyFont="1" applyBorder="1" applyAlignment="1">
      <alignment vertical="top"/>
      <protection/>
    </xf>
    <xf numFmtId="0" fontId="13" fillId="0" borderId="10" xfId="54" applyFont="1" applyBorder="1" applyAlignment="1">
      <alignment vertical="center"/>
      <protection/>
    </xf>
    <xf numFmtId="0" fontId="13" fillId="0" borderId="10" xfId="54" applyFont="1" applyBorder="1" applyAlignment="1">
      <alignment horizontal="left" vertical="center"/>
      <protection/>
    </xf>
    <xf numFmtId="0" fontId="13" fillId="0" borderId="10" xfId="54" applyFont="1" applyBorder="1" applyAlignment="1">
      <alignment vertical="top" wrapText="1"/>
      <protection/>
    </xf>
    <xf numFmtId="0" fontId="14" fillId="0" borderId="0" xfId="0" applyFont="1" applyAlignment="1">
      <alignment horizontal="center" vertical="center" wrapText="1"/>
    </xf>
    <xf numFmtId="0" fontId="15" fillId="33" borderId="10" xfId="54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10" xfId="54" applyFont="1" applyFill="1" applyBorder="1" applyAlignment="1">
      <alignment vertical="top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/>
    </xf>
    <xf numFmtId="4" fontId="8" fillId="0" borderId="10" xfId="54" applyNumberFormat="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3" fontId="7" fillId="33" borderId="0" xfId="54" applyNumberFormat="1" applyFont="1" applyFill="1" applyBorder="1" applyAlignment="1">
      <alignment/>
      <protection/>
    </xf>
    <xf numFmtId="0" fontId="1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9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/>
    </xf>
    <xf numFmtId="3" fontId="8" fillId="0" borderId="10" xfId="54" applyNumberFormat="1" applyFont="1" applyFill="1" applyBorder="1" applyAlignment="1">
      <alignment/>
      <protection/>
    </xf>
    <xf numFmtId="3" fontId="7" fillId="33" borderId="10" xfId="54" applyNumberFormat="1" applyFont="1" applyFill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horizontal="right" vertical="top" wrapText="1"/>
      <protection locked="0"/>
    </xf>
    <xf numFmtId="3" fontId="9" fillId="0" borderId="10" xfId="0" applyNumberFormat="1" applyFont="1" applyFill="1" applyBorder="1" applyAlignment="1">
      <alignment/>
    </xf>
    <xf numFmtId="4" fontId="7" fillId="33" borderId="10" xfId="54" applyNumberFormat="1" applyFont="1" applyFill="1" applyBorder="1" applyAlignment="1">
      <alignment/>
      <protection/>
    </xf>
    <xf numFmtId="3" fontId="8" fillId="0" borderId="10" xfId="54" applyNumberFormat="1" applyFont="1" applyBorder="1" applyAlignment="1">
      <alignment/>
      <protection/>
    </xf>
    <xf numFmtId="49" fontId="16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EE162"/>
  <sheetViews>
    <sheetView showZeros="0" tabSelected="1" view="pageBreakPreview" zoomScaleSheetLayoutView="100" zoomScalePageLayoutView="0" workbookViewId="0" topLeftCell="B7">
      <pane xSplit="1" ySplit="6" topLeftCell="N13" activePane="bottomRight" state="frozen"/>
      <selection pane="topLeft" activeCell="B7" sqref="B7"/>
      <selection pane="topRight" activeCell="C7" sqref="C7"/>
      <selection pane="bottomLeft" activeCell="B13" sqref="B13"/>
      <selection pane="bottomRight" activeCell="Q13" sqref="Q13"/>
    </sheetView>
  </sheetViews>
  <sheetFormatPr defaultColWidth="9.00390625" defaultRowHeight="12.75"/>
  <cols>
    <col min="1" max="1" width="14.75390625" style="1" customWidth="1"/>
    <col min="2" max="2" width="28.75390625" style="1" customWidth="1"/>
    <col min="3" max="3" width="16.25390625" style="1" customWidth="1"/>
    <col min="4" max="4" width="16.75390625" style="1" customWidth="1"/>
    <col min="5" max="5" width="33.625" style="1" customWidth="1"/>
    <col min="6" max="6" width="21.125" style="1" customWidth="1"/>
    <col min="7" max="7" width="18.00390625" style="1" customWidth="1"/>
    <col min="8" max="8" width="18.625" style="1" customWidth="1"/>
    <col min="9" max="10" width="19.25390625" style="1" customWidth="1"/>
    <col min="11" max="11" width="30.625" style="1" customWidth="1"/>
    <col min="12" max="12" width="20.375" style="1" customWidth="1"/>
    <col min="13" max="13" width="18.375" style="1" customWidth="1"/>
    <col min="14" max="14" width="31.625" style="1" customWidth="1"/>
    <col min="15" max="15" width="26.00390625" style="1" customWidth="1"/>
    <col min="16" max="16" width="22.625" style="1" customWidth="1"/>
    <col min="17" max="18" width="19.25390625" style="1" customWidth="1"/>
    <col min="19" max="19" width="14.125" style="1" customWidth="1"/>
    <col min="20" max="20" width="14.25390625" style="1" bestFit="1" customWidth="1"/>
    <col min="21" max="16384" width="9.125" style="1" customWidth="1"/>
  </cols>
  <sheetData>
    <row r="1" spans="9:15" ht="13.5" customHeight="1">
      <c r="I1" s="45" t="s">
        <v>12</v>
      </c>
      <c r="J1" s="45"/>
      <c r="K1" s="2"/>
      <c r="L1" s="2"/>
      <c r="M1" s="2"/>
      <c r="N1" s="2"/>
      <c r="O1" s="2"/>
    </row>
    <row r="2" spans="9:16" ht="13.5" customHeight="1">
      <c r="I2" s="36" t="s">
        <v>13</v>
      </c>
      <c r="J2" s="36"/>
      <c r="K2" s="2"/>
      <c r="L2" s="2"/>
      <c r="M2" s="2"/>
      <c r="N2" s="2"/>
      <c r="O2" s="2"/>
      <c r="P2" s="36"/>
    </row>
    <row r="3" spans="9:16" ht="13.5" customHeight="1">
      <c r="I3" s="16" t="s">
        <v>63</v>
      </c>
      <c r="J3" s="16"/>
      <c r="K3" s="2"/>
      <c r="L3" s="2"/>
      <c r="M3" s="2"/>
      <c r="N3" s="2"/>
      <c r="O3" s="2"/>
      <c r="P3" s="16"/>
    </row>
    <row r="4" spans="2:15" ht="10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39.75" customHeight="1">
      <c r="A5" s="9"/>
      <c r="B5" s="9"/>
      <c r="C5" s="68" t="s">
        <v>52</v>
      </c>
      <c r="D5" s="68"/>
      <c r="E5" s="68"/>
      <c r="F5" s="68"/>
      <c r="G5" s="68"/>
      <c r="H5" s="68"/>
      <c r="I5" s="68"/>
      <c r="J5" s="7"/>
      <c r="K5" s="9"/>
      <c r="L5" s="9"/>
      <c r="M5" s="9"/>
      <c r="N5" s="9"/>
      <c r="O5" s="9"/>
      <c r="P5" s="9"/>
    </row>
    <row r="6" spans="1:15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7"/>
      <c r="L6" s="7"/>
      <c r="M6" s="7"/>
      <c r="N6" s="7"/>
      <c r="O6" s="7"/>
    </row>
    <row r="7" spans="1:18" ht="10.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 t="s">
        <v>50</v>
      </c>
      <c r="Q7" s="3"/>
      <c r="R7" s="3"/>
    </row>
    <row r="8" spans="1:24" ht="15" customHeight="1">
      <c r="A8" s="69" t="s">
        <v>32</v>
      </c>
      <c r="B8" s="70" t="s">
        <v>0</v>
      </c>
      <c r="C8" s="50" t="s">
        <v>1</v>
      </c>
      <c r="D8" s="51"/>
      <c r="E8" s="51"/>
      <c r="F8" s="51"/>
      <c r="G8" s="51"/>
      <c r="H8" s="51"/>
      <c r="I8" s="67"/>
      <c r="J8" s="47"/>
      <c r="K8" s="51" t="s">
        <v>1</v>
      </c>
      <c r="L8" s="51"/>
      <c r="M8" s="51"/>
      <c r="N8" s="51"/>
      <c r="O8" s="51"/>
      <c r="P8" s="60" t="s">
        <v>30</v>
      </c>
      <c r="Q8" s="29"/>
      <c r="R8" s="25"/>
      <c r="S8" s="17"/>
      <c r="T8" s="17"/>
      <c r="U8" s="17"/>
      <c r="V8" s="17"/>
      <c r="W8" s="17"/>
      <c r="X8" s="17"/>
    </row>
    <row r="9" spans="1:24" ht="15" customHeight="1">
      <c r="A9" s="69"/>
      <c r="B9" s="70"/>
      <c r="C9" s="50" t="s">
        <v>2</v>
      </c>
      <c r="D9" s="51"/>
      <c r="E9" s="51"/>
      <c r="F9" s="51"/>
      <c r="G9" s="51"/>
      <c r="H9" s="51"/>
      <c r="I9" s="67"/>
      <c r="J9" s="47"/>
      <c r="K9" s="50" t="s">
        <v>51</v>
      </c>
      <c r="L9" s="51"/>
      <c r="M9" s="51"/>
      <c r="N9" s="51"/>
      <c r="O9" s="51"/>
      <c r="P9" s="60"/>
      <c r="Q9" s="29"/>
      <c r="R9" s="25"/>
      <c r="S9" s="17"/>
      <c r="T9" s="17"/>
      <c r="U9" s="17"/>
      <c r="V9" s="17"/>
      <c r="W9" s="17"/>
      <c r="X9" s="17"/>
    </row>
    <row r="10" spans="1:135" ht="49.5" customHeight="1">
      <c r="A10" s="69"/>
      <c r="B10" s="70"/>
      <c r="C10" s="64" t="s">
        <v>56</v>
      </c>
      <c r="D10" s="65"/>
      <c r="E10" s="61" t="s">
        <v>55</v>
      </c>
      <c r="F10" s="49" t="s">
        <v>61</v>
      </c>
      <c r="G10" s="49" t="s">
        <v>62</v>
      </c>
      <c r="H10" s="53" t="s">
        <v>65</v>
      </c>
      <c r="I10" s="49" t="s">
        <v>59</v>
      </c>
      <c r="J10" s="46" t="s">
        <v>31</v>
      </c>
      <c r="K10" s="49" t="s">
        <v>60</v>
      </c>
      <c r="L10" s="53" t="s">
        <v>68</v>
      </c>
      <c r="M10" s="53" t="s">
        <v>64</v>
      </c>
      <c r="N10" s="55" t="s">
        <v>31</v>
      </c>
      <c r="O10" s="56"/>
      <c r="P10" s="60"/>
      <c r="Q10" s="29"/>
      <c r="R10" s="25"/>
      <c r="S10" s="18"/>
      <c r="T10" s="18"/>
      <c r="U10" s="18"/>
      <c r="V10" s="18"/>
      <c r="W10" s="18"/>
      <c r="X10" s="1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</row>
    <row r="11" spans="1:135" ht="18" customHeight="1">
      <c r="A11" s="69"/>
      <c r="B11" s="70"/>
      <c r="C11" s="49" t="s">
        <v>57</v>
      </c>
      <c r="D11" s="49" t="s">
        <v>58</v>
      </c>
      <c r="E11" s="62"/>
      <c r="F11" s="49"/>
      <c r="G11" s="49"/>
      <c r="H11" s="54"/>
      <c r="I11" s="49"/>
      <c r="J11" s="53" t="s">
        <v>67</v>
      </c>
      <c r="K11" s="49"/>
      <c r="L11" s="54"/>
      <c r="M11" s="54"/>
      <c r="N11" s="57" t="s">
        <v>66</v>
      </c>
      <c r="O11" s="52" t="s">
        <v>54</v>
      </c>
      <c r="P11" s="60"/>
      <c r="Q11" s="29"/>
      <c r="R11" s="25"/>
      <c r="S11" s="18"/>
      <c r="T11" s="18"/>
      <c r="U11" s="18"/>
      <c r="V11" s="18"/>
      <c r="W11" s="18"/>
      <c r="X11" s="1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ht="95.25" customHeight="1">
      <c r="A12" s="69"/>
      <c r="B12" s="70"/>
      <c r="C12" s="49"/>
      <c r="D12" s="49"/>
      <c r="E12" s="63"/>
      <c r="F12" s="49"/>
      <c r="G12" s="49"/>
      <c r="H12" s="52"/>
      <c r="I12" s="49"/>
      <c r="J12" s="52"/>
      <c r="K12" s="49"/>
      <c r="L12" s="52"/>
      <c r="M12" s="52"/>
      <c r="N12" s="58"/>
      <c r="O12" s="49"/>
      <c r="P12" s="60"/>
      <c r="Q12" s="29"/>
      <c r="R12" s="25"/>
      <c r="S12" s="18"/>
      <c r="T12" s="18"/>
      <c r="U12" s="18"/>
      <c r="V12" s="18"/>
      <c r="W12" s="18"/>
      <c r="X12" s="1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24" s="14" customFormat="1" ht="15" customHeigh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30"/>
      <c r="R13" s="26"/>
      <c r="S13" s="20"/>
      <c r="T13" s="20"/>
      <c r="U13" s="20"/>
      <c r="V13" s="20"/>
      <c r="W13" s="20"/>
      <c r="X13" s="20"/>
    </row>
    <row r="14" spans="1:24" ht="15" customHeight="1">
      <c r="A14" s="33">
        <v>17201000000</v>
      </c>
      <c r="B14" s="21" t="s">
        <v>9</v>
      </c>
      <c r="C14" s="38"/>
      <c r="D14" s="24">
        <v>3.06</v>
      </c>
      <c r="E14" s="38">
        <v>6505700</v>
      </c>
      <c r="F14" s="24"/>
      <c r="G14" s="24"/>
      <c r="H14" s="24"/>
      <c r="I14" s="38"/>
      <c r="J14" s="38"/>
      <c r="K14" s="24">
        <v>38481130.8</v>
      </c>
      <c r="L14" s="24"/>
      <c r="M14" s="24"/>
      <c r="N14" s="24"/>
      <c r="O14" s="38">
        <v>160000</v>
      </c>
      <c r="P14" s="37">
        <f>C14+E14+F14+G14+I14+K14+O14+H14+L14+M14</f>
        <v>45146830.8</v>
      </c>
      <c r="Q14" s="37" t="e">
        <f>C14+#REF!+E14+F14+G14+I14+K14+O14</f>
        <v>#REF!</v>
      </c>
      <c r="R14" s="27"/>
      <c r="S14" s="17"/>
      <c r="T14" s="17"/>
      <c r="U14" s="17"/>
      <c r="V14" s="17"/>
      <c r="W14" s="17"/>
      <c r="X14" s="17"/>
    </row>
    <row r="15" spans="1:24" ht="15" customHeight="1">
      <c r="A15" s="33">
        <v>17202000000</v>
      </c>
      <c r="B15" s="21" t="s">
        <v>10</v>
      </c>
      <c r="C15" s="38"/>
      <c r="D15" s="24">
        <v>1.92</v>
      </c>
      <c r="E15" s="38">
        <v>1080800</v>
      </c>
      <c r="F15" s="38">
        <v>31300</v>
      </c>
      <c r="G15" s="38"/>
      <c r="H15" s="38"/>
      <c r="I15" s="38"/>
      <c r="J15" s="38"/>
      <c r="K15" s="38">
        <v>1935597</v>
      </c>
      <c r="L15" s="38"/>
      <c r="M15" s="38"/>
      <c r="N15" s="38"/>
      <c r="O15" s="38">
        <v>160000</v>
      </c>
      <c r="P15" s="41">
        <f>C15+E15+F15+G15+I15+K15+O15+H15+L15+M15</f>
        <v>3207697</v>
      </c>
      <c r="Q15" s="37" t="e">
        <f>C15+#REF!+E15+F15+G15+I15+K15+O15</f>
        <v>#REF!</v>
      </c>
      <c r="R15" s="27"/>
      <c r="S15" s="17"/>
      <c r="T15" s="17"/>
      <c r="U15" s="17"/>
      <c r="V15" s="17"/>
      <c r="W15" s="17"/>
      <c r="X15" s="17"/>
    </row>
    <row r="16" spans="1:18" ht="15" customHeight="1">
      <c r="A16" s="33">
        <v>17203000000</v>
      </c>
      <c r="B16" s="10" t="s">
        <v>3</v>
      </c>
      <c r="C16" s="38"/>
      <c r="D16" s="24"/>
      <c r="E16" s="38">
        <v>1215900</v>
      </c>
      <c r="F16" s="38"/>
      <c r="G16" s="38"/>
      <c r="H16" s="38"/>
      <c r="I16" s="38"/>
      <c r="J16" s="38"/>
      <c r="K16" s="38"/>
      <c r="L16" s="38"/>
      <c r="M16" s="38"/>
      <c r="N16" s="38"/>
      <c r="O16" s="38">
        <v>160000</v>
      </c>
      <c r="P16" s="41">
        <f>C16+E16+F16+G16+I16+K16+O16+H16+L16+M16</f>
        <v>1375900</v>
      </c>
      <c r="Q16" s="37" t="e">
        <f>C16+#REF!+E16+F16+G16+I16+K16+O16</f>
        <v>#REF!</v>
      </c>
      <c r="R16" s="27"/>
    </row>
    <row r="17" spans="1:18" ht="15" customHeight="1">
      <c r="A17" s="33">
        <v>17204000000</v>
      </c>
      <c r="B17" s="10" t="s">
        <v>11</v>
      </c>
      <c r="C17" s="38"/>
      <c r="D17" s="24">
        <v>0.2</v>
      </c>
      <c r="E17" s="38">
        <v>294200</v>
      </c>
      <c r="F17" s="38"/>
      <c r="G17" s="38"/>
      <c r="H17" s="38"/>
      <c r="I17" s="38"/>
      <c r="J17" s="38"/>
      <c r="K17" s="38">
        <v>208504</v>
      </c>
      <c r="L17" s="38"/>
      <c r="M17" s="38"/>
      <c r="N17" s="38"/>
      <c r="O17" s="38">
        <v>160000</v>
      </c>
      <c r="P17" s="41">
        <f>C17+E17+F17+G17+I17+K17+O17+H17+L17+M17</f>
        <v>662704</v>
      </c>
      <c r="Q17" s="37" t="e">
        <f>C17+#REF!+E17+F17+G17+I17+K17+O17</f>
        <v>#REF!</v>
      </c>
      <c r="R17" s="27"/>
    </row>
    <row r="18" spans="1:18" ht="31.5" customHeight="1">
      <c r="A18" s="32"/>
      <c r="B18" s="15" t="s">
        <v>4</v>
      </c>
      <c r="C18" s="39">
        <f>SUM(C14:C17)</f>
        <v>0</v>
      </c>
      <c r="D18" s="42">
        <f>SUM(D14:D17)</f>
        <v>5.180000000000001</v>
      </c>
      <c r="E18" s="39">
        <f aca="true" t="shared" si="0" ref="E18:O18">SUM(E14:E17)</f>
        <v>9096600</v>
      </c>
      <c r="F18" s="39">
        <f t="shared" si="0"/>
        <v>31300</v>
      </c>
      <c r="G18" s="39">
        <f>SUM(G14:G17)</f>
        <v>0</v>
      </c>
      <c r="H18" s="39">
        <f>SUM(H14:H17)</f>
        <v>0</v>
      </c>
      <c r="I18" s="39">
        <f>SUM(I14:I17)</f>
        <v>0</v>
      </c>
      <c r="J18" s="39"/>
      <c r="K18" s="39">
        <f t="shared" si="0"/>
        <v>40625231.8</v>
      </c>
      <c r="L18" s="39">
        <f t="shared" si="0"/>
        <v>0</v>
      </c>
      <c r="M18" s="39"/>
      <c r="N18" s="39"/>
      <c r="O18" s="39">
        <f t="shared" si="0"/>
        <v>640000</v>
      </c>
      <c r="P18" s="42">
        <f>SUM(P14:P17)</f>
        <v>50393131.8</v>
      </c>
      <c r="Q18" s="37">
        <f>C18+E18+F18+G18+I18+K18+O18</f>
        <v>50393131.8</v>
      </c>
      <c r="R18" s="28"/>
    </row>
    <row r="19" spans="1:18" ht="15" customHeight="1">
      <c r="A19" s="34" t="s">
        <v>33</v>
      </c>
      <c r="B19" s="10" t="s">
        <v>14</v>
      </c>
      <c r="C19" s="38"/>
      <c r="D19" s="24">
        <v>5.33</v>
      </c>
      <c r="E19" s="38">
        <v>2208400</v>
      </c>
      <c r="F19" s="38">
        <v>28400</v>
      </c>
      <c r="G19" s="38"/>
      <c r="H19" s="38"/>
      <c r="I19" s="38"/>
      <c r="J19" s="38"/>
      <c r="K19" s="38">
        <v>271942</v>
      </c>
      <c r="L19" s="38"/>
      <c r="M19" s="38"/>
      <c r="N19" s="38"/>
      <c r="O19" s="38">
        <v>160000</v>
      </c>
      <c r="P19" s="41">
        <f>C19+E19+F19+G19+I19+K19+O19+H19+L19+M19+N19+J19</f>
        <v>2668742</v>
      </c>
      <c r="Q19" s="31"/>
      <c r="R19" s="27"/>
    </row>
    <row r="20" spans="1:18" ht="15" customHeight="1">
      <c r="A20" s="34" t="s">
        <v>34</v>
      </c>
      <c r="B20" s="10" t="s">
        <v>15</v>
      </c>
      <c r="C20" s="38"/>
      <c r="D20" s="24">
        <v>5.71</v>
      </c>
      <c r="E20" s="38">
        <v>2397000</v>
      </c>
      <c r="F20" s="38">
        <v>14200</v>
      </c>
      <c r="G20" s="38"/>
      <c r="H20" s="38"/>
      <c r="I20" s="38"/>
      <c r="J20" s="38"/>
      <c r="K20" s="38"/>
      <c r="L20" s="38"/>
      <c r="M20" s="38"/>
      <c r="N20" s="38"/>
      <c r="O20" s="38">
        <v>160000</v>
      </c>
      <c r="P20" s="41">
        <f aca="true" t="shared" si="1" ref="P20:P34">C20+E20+F20+G20+I20+K20+O20+H20+L20+M20+N20+J20</f>
        <v>2571200</v>
      </c>
      <c r="Q20" s="31"/>
      <c r="R20" s="27"/>
    </row>
    <row r="21" spans="1:18" ht="15" customHeight="1">
      <c r="A21" s="34" t="s">
        <v>35</v>
      </c>
      <c r="B21" s="10" t="s">
        <v>16</v>
      </c>
      <c r="C21" s="38"/>
      <c r="D21" s="24">
        <v>2.39</v>
      </c>
      <c r="E21" s="38">
        <v>1064300</v>
      </c>
      <c r="F21" s="38">
        <v>9300</v>
      </c>
      <c r="G21" s="38"/>
      <c r="H21" s="38"/>
      <c r="I21" s="38"/>
      <c r="J21" s="38"/>
      <c r="K21" s="38"/>
      <c r="L21" s="38"/>
      <c r="M21" s="38"/>
      <c r="N21" s="38">
        <v>-99900</v>
      </c>
      <c r="O21" s="38">
        <v>160000</v>
      </c>
      <c r="P21" s="41">
        <f t="shared" si="1"/>
        <v>1133700</v>
      </c>
      <c r="Q21" s="31"/>
      <c r="R21" s="27"/>
    </row>
    <row r="22" spans="1:18" ht="15" customHeight="1">
      <c r="A22" s="34" t="s">
        <v>36</v>
      </c>
      <c r="B22" s="10" t="s">
        <v>17</v>
      </c>
      <c r="C22" s="38"/>
      <c r="D22" s="24">
        <v>1.16</v>
      </c>
      <c r="E22" s="38">
        <v>513900</v>
      </c>
      <c r="F22" s="38">
        <v>4300</v>
      </c>
      <c r="G22" s="38"/>
      <c r="H22" s="38"/>
      <c r="I22" s="38"/>
      <c r="J22" s="38"/>
      <c r="K22" s="38"/>
      <c r="L22" s="38"/>
      <c r="M22" s="38"/>
      <c r="N22" s="38"/>
      <c r="O22" s="38">
        <v>160000</v>
      </c>
      <c r="P22" s="41">
        <f t="shared" si="1"/>
        <v>678200</v>
      </c>
      <c r="Q22" s="31"/>
      <c r="R22" s="27"/>
    </row>
    <row r="23" spans="1:18" ht="15" customHeight="1">
      <c r="A23" s="34" t="s">
        <v>37</v>
      </c>
      <c r="B23" s="10" t="s">
        <v>18</v>
      </c>
      <c r="C23" s="38"/>
      <c r="D23" s="24">
        <v>2.76</v>
      </c>
      <c r="E23" s="38">
        <v>1197300</v>
      </c>
      <c r="F23" s="38"/>
      <c r="G23" s="38"/>
      <c r="H23" s="38"/>
      <c r="I23" s="38"/>
      <c r="J23" s="38"/>
      <c r="K23" s="38"/>
      <c r="L23" s="38"/>
      <c r="M23" s="38"/>
      <c r="N23" s="38"/>
      <c r="O23" s="38">
        <v>160000</v>
      </c>
      <c r="P23" s="41">
        <f t="shared" si="1"/>
        <v>1357300</v>
      </c>
      <c r="Q23" s="31"/>
      <c r="R23" s="27"/>
    </row>
    <row r="24" spans="1:18" ht="15" customHeight="1">
      <c r="A24" s="34" t="s">
        <v>38</v>
      </c>
      <c r="B24" s="10" t="s">
        <v>19</v>
      </c>
      <c r="C24" s="38"/>
      <c r="D24" s="24">
        <v>3.75</v>
      </c>
      <c r="E24" s="38">
        <v>1664200</v>
      </c>
      <c r="F24" s="38">
        <v>19300</v>
      </c>
      <c r="G24" s="38"/>
      <c r="H24" s="38"/>
      <c r="I24" s="38"/>
      <c r="J24" s="38"/>
      <c r="K24" s="24">
        <v>629731.31</v>
      </c>
      <c r="L24" s="24"/>
      <c r="M24" s="24"/>
      <c r="N24" s="24"/>
      <c r="O24" s="38">
        <v>160000</v>
      </c>
      <c r="P24" s="41">
        <f t="shared" si="1"/>
        <v>2473231.31</v>
      </c>
      <c r="Q24" s="31"/>
      <c r="R24" s="27"/>
    </row>
    <row r="25" spans="1:18" ht="15" customHeight="1">
      <c r="A25" s="34" t="s">
        <v>39</v>
      </c>
      <c r="B25" s="10" t="s">
        <v>20</v>
      </c>
      <c r="C25" s="38"/>
      <c r="D25" s="24">
        <v>2.76</v>
      </c>
      <c r="E25" s="38">
        <v>1044500</v>
      </c>
      <c r="F25" s="38">
        <v>8000</v>
      </c>
      <c r="G25" s="38"/>
      <c r="H25" s="38"/>
      <c r="I25" s="38"/>
      <c r="J25" s="38"/>
      <c r="K25" s="38"/>
      <c r="L25" s="38"/>
      <c r="M25" s="38"/>
      <c r="N25" s="38"/>
      <c r="O25" s="38">
        <v>160000</v>
      </c>
      <c r="P25" s="41">
        <f t="shared" si="1"/>
        <v>1212500</v>
      </c>
      <c r="Q25" s="31"/>
      <c r="R25" s="27"/>
    </row>
    <row r="26" spans="1:18" ht="15" customHeight="1">
      <c r="A26" s="34" t="s">
        <v>40</v>
      </c>
      <c r="B26" s="11" t="s">
        <v>21</v>
      </c>
      <c r="C26" s="38"/>
      <c r="D26" s="24">
        <v>2.83</v>
      </c>
      <c r="E26" s="38">
        <v>1645100</v>
      </c>
      <c r="F26" s="38">
        <v>27200</v>
      </c>
      <c r="G26" s="38"/>
      <c r="H26" s="38"/>
      <c r="I26" s="38"/>
      <c r="J26" s="38"/>
      <c r="K26" s="38">
        <v>2031076</v>
      </c>
      <c r="L26" s="38"/>
      <c r="M26" s="38"/>
      <c r="N26" s="38"/>
      <c r="O26" s="38">
        <v>160000</v>
      </c>
      <c r="P26" s="41">
        <f t="shared" si="1"/>
        <v>3863376</v>
      </c>
      <c r="Q26" s="31"/>
      <c r="R26" s="27"/>
    </row>
    <row r="27" spans="1:18" ht="15" customHeight="1">
      <c r="A27" s="34" t="s">
        <v>41</v>
      </c>
      <c r="B27" s="12" t="s">
        <v>22</v>
      </c>
      <c r="C27" s="38"/>
      <c r="D27" s="24">
        <v>2.71</v>
      </c>
      <c r="E27" s="38">
        <v>1040800</v>
      </c>
      <c r="F27" s="38">
        <v>15300</v>
      </c>
      <c r="G27" s="38"/>
      <c r="H27" s="38">
        <v>70000</v>
      </c>
      <c r="I27" s="38"/>
      <c r="J27" s="38"/>
      <c r="K27" s="38"/>
      <c r="L27" s="38"/>
      <c r="M27" s="38"/>
      <c r="N27" s="38"/>
      <c r="O27" s="38">
        <v>160000</v>
      </c>
      <c r="P27" s="41">
        <f t="shared" si="1"/>
        <v>1286100</v>
      </c>
      <c r="Q27" s="31"/>
      <c r="R27" s="27"/>
    </row>
    <row r="28" spans="1:18" ht="15" customHeight="1">
      <c r="A28" s="34" t="s">
        <v>42</v>
      </c>
      <c r="B28" s="10" t="s">
        <v>23</v>
      </c>
      <c r="C28" s="38"/>
      <c r="D28" s="24">
        <v>3.98</v>
      </c>
      <c r="E28" s="38">
        <v>1997100</v>
      </c>
      <c r="F28" s="38">
        <v>24000</v>
      </c>
      <c r="G28" s="38"/>
      <c r="H28" s="38"/>
      <c r="I28" s="38"/>
      <c r="J28" s="38"/>
      <c r="K28" s="38">
        <v>964580</v>
      </c>
      <c r="L28" s="38"/>
      <c r="M28" s="38"/>
      <c r="N28" s="38"/>
      <c r="O28" s="38">
        <v>160000</v>
      </c>
      <c r="P28" s="41">
        <f t="shared" si="1"/>
        <v>3145680</v>
      </c>
      <c r="Q28" s="31"/>
      <c r="R28" s="27"/>
    </row>
    <row r="29" spans="1:18" ht="15" customHeight="1">
      <c r="A29" s="34" t="s">
        <v>43</v>
      </c>
      <c r="B29" s="10" t="s">
        <v>24</v>
      </c>
      <c r="C29" s="38"/>
      <c r="D29" s="24">
        <v>2.96</v>
      </c>
      <c r="E29" s="38">
        <v>1245500</v>
      </c>
      <c r="F29" s="38">
        <v>10400</v>
      </c>
      <c r="G29" s="38"/>
      <c r="H29" s="38"/>
      <c r="I29" s="38"/>
      <c r="J29" s="38"/>
      <c r="K29" s="38"/>
      <c r="L29" s="38"/>
      <c r="M29" s="38"/>
      <c r="N29" s="38"/>
      <c r="O29" s="38">
        <v>160000</v>
      </c>
      <c r="P29" s="41">
        <f t="shared" si="1"/>
        <v>1415900</v>
      </c>
      <c r="Q29" s="31"/>
      <c r="R29" s="27"/>
    </row>
    <row r="30" spans="1:18" ht="15" customHeight="1">
      <c r="A30" s="34" t="s">
        <v>44</v>
      </c>
      <c r="B30" s="10" t="s">
        <v>25</v>
      </c>
      <c r="C30" s="38"/>
      <c r="D30" s="24">
        <v>2.74</v>
      </c>
      <c r="E30" s="38">
        <v>1049700</v>
      </c>
      <c r="F30" s="38">
        <v>24900</v>
      </c>
      <c r="G30" s="38"/>
      <c r="H30" s="38"/>
      <c r="I30" s="38"/>
      <c r="J30" s="38"/>
      <c r="K30" s="38"/>
      <c r="L30" s="38"/>
      <c r="M30" s="38"/>
      <c r="N30" s="38"/>
      <c r="O30" s="38">
        <v>160000</v>
      </c>
      <c r="P30" s="41">
        <f t="shared" si="1"/>
        <v>1234600</v>
      </c>
      <c r="Q30" s="31"/>
      <c r="R30" s="27"/>
    </row>
    <row r="31" spans="1:18" ht="15" customHeight="1">
      <c r="A31" s="34" t="s">
        <v>45</v>
      </c>
      <c r="B31" s="10" t="s">
        <v>26</v>
      </c>
      <c r="C31" s="38"/>
      <c r="D31" s="24">
        <v>2.66</v>
      </c>
      <c r="E31" s="38">
        <v>1197900</v>
      </c>
      <c r="F31" s="38">
        <v>12500</v>
      </c>
      <c r="G31" s="38"/>
      <c r="H31" s="38"/>
      <c r="I31" s="38"/>
      <c r="J31" s="38"/>
      <c r="K31" s="38"/>
      <c r="L31" s="38"/>
      <c r="M31" s="38"/>
      <c r="N31" s="38"/>
      <c r="O31" s="38">
        <v>160000</v>
      </c>
      <c r="P31" s="41">
        <f t="shared" si="1"/>
        <v>1370400</v>
      </c>
      <c r="Q31" s="31"/>
      <c r="R31" s="27"/>
    </row>
    <row r="32" spans="1:18" ht="15" customHeight="1">
      <c r="A32" s="34" t="s">
        <v>46</v>
      </c>
      <c r="B32" s="10" t="s">
        <v>27</v>
      </c>
      <c r="C32" s="38"/>
      <c r="D32" s="24">
        <v>4.91</v>
      </c>
      <c r="E32" s="38">
        <v>2425600</v>
      </c>
      <c r="F32" s="38">
        <v>8600</v>
      </c>
      <c r="G32" s="38"/>
      <c r="H32" s="38">
        <v>30000</v>
      </c>
      <c r="I32" s="38"/>
      <c r="J32" s="38"/>
      <c r="K32" s="38">
        <v>372260</v>
      </c>
      <c r="L32" s="38"/>
      <c r="M32" s="38"/>
      <c r="N32" s="38"/>
      <c r="O32" s="38">
        <v>160000</v>
      </c>
      <c r="P32" s="41">
        <f t="shared" si="1"/>
        <v>2996460</v>
      </c>
      <c r="Q32" s="31"/>
      <c r="R32" s="27"/>
    </row>
    <row r="33" spans="1:18" ht="15" customHeight="1">
      <c r="A33" s="34" t="s">
        <v>47</v>
      </c>
      <c r="B33" s="10" t="s">
        <v>28</v>
      </c>
      <c r="C33" s="38"/>
      <c r="D33" s="24">
        <v>4.48</v>
      </c>
      <c r="E33" s="38">
        <v>1896100</v>
      </c>
      <c r="F33" s="38">
        <v>16800</v>
      </c>
      <c r="G33" s="38"/>
      <c r="H33" s="38"/>
      <c r="I33" s="38">
        <v>53900</v>
      </c>
      <c r="J33" s="38"/>
      <c r="K33" s="38">
        <v>436890</v>
      </c>
      <c r="L33" s="38"/>
      <c r="M33" s="38"/>
      <c r="N33" s="38"/>
      <c r="O33" s="38">
        <v>160000</v>
      </c>
      <c r="P33" s="41">
        <f t="shared" si="1"/>
        <v>2563690</v>
      </c>
      <c r="Q33" s="31"/>
      <c r="R33" s="27"/>
    </row>
    <row r="34" spans="1:18" ht="15" customHeight="1">
      <c r="A34" s="34" t="s">
        <v>48</v>
      </c>
      <c r="B34" s="10" t="s">
        <v>29</v>
      </c>
      <c r="C34" s="38"/>
      <c r="D34" s="24">
        <v>6.61</v>
      </c>
      <c r="E34" s="38">
        <v>3255700</v>
      </c>
      <c r="F34" s="38">
        <v>48000</v>
      </c>
      <c r="G34" s="38"/>
      <c r="H34" s="38">
        <v>-100000</v>
      </c>
      <c r="I34" s="38"/>
      <c r="J34" s="38">
        <v>99000</v>
      </c>
      <c r="K34" s="38">
        <v>525683</v>
      </c>
      <c r="L34" s="38"/>
      <c r="M34" s="38"/>
      <c r="N34" s="38"/>
      <c r="O34" s="38">
        <v>160000</v>
      </c>
      <c r="P34" s="41">
        <f t="shared" si="1"/>
        <v>3988383</v>
      </c>
      <c r="Q34" s="31"/>
      <c r="R34" s="27"/>
    </row>
    <row r="35" spans="1:18" ht="27" customHeight="1">
      <c r="A35" s="35"/>
      <c r="B35" s="22" t="s">
        <v>5</v>
      </c>
      <c r="C35" s="39">
        <f>SUM(C19:C34)</f>
        <v>0</v>
      </c>
      <c r="D35" s="42">
        <f>SUM(D19:D34)</f>
        <v>57.739999999999995</v>
      </c>
      <c r="E35" s="39">
        <f aca="true" t="shared" si="2" ref="E35:P35">SUM(E19:E34)</f>
        <v>25843100</v>
      </c>
      <c r="F35" s="39">
        <f t="shared" si="2"/>
        <v>271200</v>
      </c>
      <c r="G35" s="39">
        <f>SUM(G19:G34)</f>
        <v>0</v>
      </c>
      <c r="H35" s="39">
        <f>SUM(H19:H34)</f>
        <v>0</v>
      </c>
      <c r="I35" s="39">
        <f t="shared" si="2"/>
        <v>53900</v>
      </c>
      <c r="J35" s="39">
        <f t="shared" si="2"/>
        <v>99000</v>
      </c>
      <c r="K35" s="39">
        <f t="shared" si="2"/>
        <v>5232162.3100000005</v>
      </c>
      <c r="L35" s="39">
        <f t="shared" si="2"/>
        <v>0</v>
      </c>
      <c r="M35" s="39"/>
      <c r="N35" s="39">
        <f t="shared" si="2"/>
        <v>-99900</v>
      </c>
      <c r="O35" s="39">
        <f t="shared" si="2"/>
        <v>2560000</v>
      </c>
      <c r="P35" s="42">
        <f t="shared" si="2"/>
        <v>33959462.31</v>
      </c>
      <c r="Q35" s="37">
        <f>C35+E35+F35+G35+I35+K35+O35+M35+L35+J35+H35+N35</f>
        <v>33959462.31</v>
      </c>
      <c r="R35" s="28"/>
    </row>
    <row r="36" spans="1:18" ht="41.25" customHeight="1">
      <c r="A36" s="35"/>
      <c r="B36" s="22" t="s">
        <v>6</v>
      </c>
      <c r="C36" s="39">
        <f>SUM(C35,C18)</f>
        <v>0</v>
      </c>
      <c r="D36" s="42">
        <f>SUM(D35+D18)</f>
        <v>62.919999999999995</v>
      </c>
      <c r="E36" s="39">
        <f aca="true" t="shared" si="3" ref="E36:O36">SUM(E35,E18)</f>
        <v>34939700</v>
      </c>
      <c r="F36" s="39">
        <f t="shared" si="3"/>
        <v>302500</v>
      </c>
      <c r="G36" s="39">
        <f>SUM(G35,G18)</f>
        <v>0</v>
      </c>
      <c r="H36" s="39">
        <f>SUM(H35,H18)</f>
        <v>0</v>
      </c>
      <c r="I36" s="39">
        <f t="shared" si="3"/>
        <v>53900</v>
      </c>
      <c r="J36" s="39">
        <f t="shared" si="3"/>
        <v>99000</v>
      </c>
      <c r="K36" s="39">
        <f t="shared" si="3"/>
        <v>45857394.11</v>
      </c>
      <c r="L36" s="39">
        <f t="shared" si="3"/>
        <v>0</v>
      </c>
      <c r="M36" s="39"/>
      <c r="N36" s="39">
        <f t="shared" si="3"/>
        <v>-99900</v>
      </c>
      <c r="O36" s="39">
        <f t="shared" si="3"/>
        <v>3200000</v>
      </c>
      <c r="P36" s="42">
        <f>SUM(P35,P18)</f>
        <v>84352594.11</v>
      </c>
      <c r="Q36" s="37">
        <f>C36+E36+F36+G36+I36+K36+O36+M36+L36+J36+H36+N36</f>
        <v>84352594.11</v>
      </c>
      <c r="R36" s="28"/>
    </row>
    <row r="37" spans="1:18" ht="15.75">
      <c r="A37" s="34">
        <v>17100000000</v>
      </c>
      <c r="B37" s="13" t="s">
        <v>7</v>
      </c>
      <c r="C37" s="38">
        <v>-279000</v>
      </c>
      <c r="D37" s="24">
        <v>16.42</v>
      </c>
      <c r="E37" s="38">
        <v>10928200</v>
      </c>
      <c r="F37" s="38">
        <v>2703900</v>
      </c>
      <c r="G37" s="43">
        <v>-1701600</v>
      </c>
      <c r="H37" s="43"/>
      <c r="I37" s="38"/>
      <c r="J37" s="38"/>
      <c r="K37" s="24">
        <v>3642605.89</v>
      </c>
      <c r="L37" s="38">
        <v>-15300000</v>
      </c>
      <c r="M37" s="38">
        <v>26815800</v>
      </c>
      <c r="N37" s="38"/>
      <c r="O37" s="38"/>
      <c r="P37" s="37">
        <f>C37+E37+F37+G37+I37+K37+O37+H37+L37+M37+N37+J37</f>
        <v>26809905.89</v>
      </c>
      <c r="Q37" s="37">
        <f>C37+E37+F37+G37+I37+K37+O37+M37+L37</f>
        <v>26809905.89</v>
      </c>
      <c r="R37" s="27"/>
    </row>
    <row r="38" spans="1:20" ht="26.25" customHeight="1">
      <c r="A38" s="35"/>
      <c r="B38" s="22" t="s">
        <v>8</v>
      </c>
      <c r="C38" s="39">
        <f>SUM(C37+C36)</f>
        <v>-279000</v>
      </c>
      <c r="D38" s="42">
        <f>SUM(D37+D36)</f>
        <v>79.34</v>
      </c>
      <c r="E38" s="39">
        <f>SUM(E37+E36)</f>
        <v>45867900</v>
      </c>
      <c r="F38" s="39">
        <f>SUM(F37+F36)</f>
        <v>3006400</v>
      </c>
      <c r="G38" s="39">
        <f>G36+G37</f>
        <v>-1701600</v>
      </c>
      <c r="H38" s="39">
        <f>H36+H37</f>
        <v>0</v>
      </c>
      <c r="I38" s="39">
        <f aca="true" t="shared" si="4" ref="I38:O38">SUM(I37+I36)</f>
        <v>53900</v>
      </c>
      <c r="J38" s="39">
        <f t="shared" si="4"/>
        <v>99000</v>
      </c>
      <c r="K38" s="39">
        <f t="shared" si="4"/>
        <v>49500000</v>
      </c>
      <c r="L38" s="39">
        <f t="shared" si="4"/>
        <v>-15300000</v>
      </c>
      <c r="M38" s="39">
        <f t="shared" si="4"/>
        <v>26815800</v>
      </c>
      <c r="N38" s="39">
        <f t="shared" si="4"/>
        <v>-99900</v>
      </c>
      <c r="O38" s="39">
        <f t="shared" si="4"/>
        <v>3200000</v>
      </c>
      <c r="P38" s="39">
        <f>SUM(P37+P36)</f>
        <v>111162500</v>
      </c>
      <c r="Q38" s="37">
        <f>C38+E38+F38+G38+I38+K38+O38+M38+L38+N38+J38+H38</f>
        <v>111162500</v>
      </c>
      <c r="R38" s="28"/>
      <c r="S38" s="23"/>
      <c r="T38" s="23"/>
    </row>
    <row r="39" ht="9" customHeight="1">
      <c r="A39" s="3"/>
    </row>
    <row r="40" spans="1:21" ht="20.25" customHeight="1">
      <c r="A40" s="3"/>
      <c r="B40" s="44"/>
      <c r="C40" s="59"/>
      <c r="D40" s="59"/>
      <c r="E40" s="59"/>
      <c r="F40" s="59"/>
      <c r="G40" s="59"/>
      <c r="H40" s="59"/>
      <c r="I40" s="59"/>
      <c r="J40" s="48"/>
      <c r="K40" s="66" t="s">
        <v>53</v>
      </c>
      <c r="L40" s="66"/>
      <c r="M40" s="66"/>
      <c r="N40" s="66"/>
      <c r="O40" s="66"/>
      <c r="P40" s="40" t="s">
        <v>49</v>
      </c>
      <c r="Q40" s="44"/>
      <c r="R40" s="44"/>
      <c r="S40" s="44"/>
      <c r="T40" s="44"/>
      <c r="U40" s="44"/>
    </row>
    <row r="41" spans="1:19" ht="20.25">
      <c r="A41" s="3"/>
      <c r="Q41" s="59"/>
      <c r="R41" s="59"/>
      <c r="S41" s="59"/>
    </row>
    <row r="42" spans="1:10" ht="15.75">
      <c r="A42" s="3"/>
      <c r="B42" s="5"/>
      <c r="C42" s="5"/>
      <c r="D42" s="5"/>
      <c r="E42" s="5"/>
      <c r="F42" s="5"/>
      <c r="G42" s="5"/>
      <c r="H42" s="5"/>
      <c r="I42" s="5"/>
      <c r="J42" s="5"/>
    </row>
    <row r="43" spans="1:33" ht="15.75">
      <c r="A43" s="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ht="15.75">
      <c r="A44" s="3"/>
    </row>
    <row r="45" spans="1:18" ht="15.75">
      <c r="A45" s="3"/>
      <c r="K45" s="23"/>
      <c r="L45" s="23"/>
      <c r="M45" s="23"/>
      <c r="N45" s="23"/>
      <c r="O45" s="23"/>
      <c r="P45" s="23"/>
      <c r="Q45" s="23"/>
      <c r="R45" s="23"/>
    </row>
    <row r="46" ht="15.75">
      <c r="A46" s="3"/>
    </row>
    <row r="47" ht="15.75">
      <c r="A47" s="3"/>
    </row>
    <row r="48" spans="1:10" ht="45.75" customHeight="1">
      <c r="A48" s="3"/>
      <c r="B48" s="6"/>
      <c r="C48" s="6"/>
      <c r="D48" s="6"/>
      <c r="E48" s="6"/>
      <c r="F48" s="6"/>
      <c r="G48" s="6"/>
      <c r="H48" s="6"/>
      <c r="I48" s="6"/>
      <c r="J48" s="6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  <row r="111" ht="15.75">
      <c r="A111" s="3"/>
    </row>
    <row r="112" ht="15.75">
      <c r="A112" s="3"/>
    </row>
    <row r="113" ht="15.75">
      <c r="A113" s="3"/>
    </row>
    <row r="114" ht="15.75">
      <c r="A114" s="3"/>
    </row>
    <row r="115" ht="15.75">
      <c r="A115" s="3"/>
    </row>
    <row r="116" ht="15.75">
      <c r="A116" s="3"/>
    </row>
    <row r="117" ht="15.75">
      <c r="A117" s="3"/>
    </row>
    <row r="118" ht="15.75">
      <c r="A118" s="3"/>
    </row>
    <row r="119" ht="15.75">
      <c r="A119" s="3"/>
    </row>
    <row r="120" ht="15.75">
      <c r="A120" s="3"/>
    </row>
    <row r="121" ht="15.75">
      <c r="A121" s="3"/>
    </row>
    <row r="122" ht="15.75">
      <c r="A122" s="3"/>
    </row>
    <row r="123" ht="15.75">
      <c r="A123" s="3"/>
    </row>
    <row r="124" ht="15.75">
      <c r="A124" s="3"/>
    </row>
    <row r="125" ht="15.75">
      <c r="A125" s="3"/>
    </row>
    <row r="126" ht="15.75">
      <c r="A126" s="3"/>
    </row>
    <row r="127" ht="15.75">
      <c r="A127" s="3"/>
    </row>
    <row r="128" ht="15.75">
      <c r="A128" s="3"/>
    </row>
    <row r="129" ht="15.75">
      <c r="A129" s="3"/>
    </row>
    <row r="130" ht="15.75">
      <c r="A130" s="3"/>
    </row>
    <row r="131" ht="15.75">
      <c r="A131" s="3"/>
    </row>
    <row r="132" ht="15.75">
      <c r="A132" s="3"/>
    </row>
    <row r="133" ht="15.75">
      <c r="A133" s="3"/>
    </row>
    <row r="134" ht="15.75">
      <c r="A134" s="3"/>
    </row>
    <row r="135" ht="15.75">
      <c r="A135" s="3"/>
    </row>
    <row r="136" ht="15.75">
      <c r="A136" s="3"/>
    </row>
    <row r="137" ht="15.75">
      <c r="A137" s="3"/>
    </row>
    <row r="138" ht="15.75">
      <c r="A138" s="3"/>
    </row>
    <row r="139" ht="15.75">
      <c r="A139" s="3"/>
    </row>
    <row r="140" ht="15.75">
      <c r="A140" s="3"/>
    </row>
    <row r="141" ht="15.75">
      <c r="A141" s="3"/>
    </row>
    <row r="142" ht="15.75">
      <c r="A142" s="3"/>
    </row>
    <row r="143" ht="15.75">
      <c r="A143" s="3"/>
    </row>
    <row r="144" ht="15.75">
      <c r="A144" s="3"/>
    </row>
    <row r="145" ht="15.75">
      <c r="A145" s="3"/>
    </row>
    <row r="146" ht="15.75">
      <c r="A146" s="3"/>
    </row>
    <row r="147" ht="15.75">
      <c r="A147" s="3"/>
    </row>
    <row r="148" ht="15.75">
      <c r="A148" s="3"/>
    </row>
    <row r="149" ht="15.75">
      <c r="A149" s="3"/>
    </row>
    <row r="150" ht="15.75">
      <c r="A150" s="3"/>
    </row>
    <row r="151" ht="15.75">
      <c r="A151" s="3"/>
    </row>
    <row r="152" ht="15.75">
      <c r="A152" s="3"/>
    </row>
    <row r="153" ht="15.75">
      <c r="A153" s="3"/>
    </row>
    <row r="154" ht="15.75">
      <c r="A154" s="3"/>
    </row>
    <row r="155" ht="15.75">
      <c r="A155" s="3"/>
    </row>
    <row r="156" ht="15.75">
      <c r="A156" s="3"/>
    </row>
    <row r="157" ht="15.75">
      <c r="A157" s="3"/>
    </row>
    <row r="158" ht="15.75">
      <c r="A158" s="3"/>
    </row>
    <row r="159" ht="15.75">
      <c r="A159" s="3"/>
    </row>
    <row r="160" ht="15.75">
      <c r="A160" s="3"/>
    </row>
    <row r="161" ht="15.75">
      <c r="A161" s="3"/>
    </row>
    <row r="162" ht="15.75">
      <c r="A162" s="3"/>
    </row>
  </sheetData>
  <sheetProtection/>
  <mergeCells count="26">
    <mergeCell ref="C5:I5"/>
    <mergeCell ref="A8:A12"/>
    <mergeCell ref="B8:B12"/>
    <mergeCell ref="I10:I12"/>
    <mergeCell ref="F10:F12"/>
    <mergeCell ref="C11:C12"/>
    <mergeCell ref="D11:D12"/>
    <mergeCell ref="H10:H12"/>
    <mergeCell ref="Q41:S41"/>
    <mergeCell ref="P8:P12"/>
    <mergeCell ref="E10:E12"/>
    <mergeCell ref="C10:D10"/>
    <mergeCell ref="C40:I40"/>
    <mergeCell ref="K40:O40"/>
    <mergeCell ref="K8:O8"/>
    <mergeCell ref="C9:I9"/>
    <mergeCell ref="C8:I8"/>
    <mergeCell ref="L10:L12"/>
    <mergeCell ref="K10:K12"/>
    <mergeCell ref="K9:O9"/>
    <mergeCell ref="O11:O12"/>
    <mergeCell ref="G10:G12"/>
    <mergeCell ref="M10:M12"/>
    <mergeCell ref="N10:O10"/>
    <mergeCell ref="N11:N12"/>
    <mergeCell ref="J11:J12"/>
  </mergeCells>
  <printOptions/>
  <pageMargins left="0.54" right="0.1968503937007874" top="0.2" bottom="0.22" header="0.39" footer="0.15748031496062992"/>
  <pageSetup fitToHeight="3" fitToWidth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USER</cp:lastModifiedBy>
  <cp:lastPrinted>2011-07-25T14:10:37Z</cp:lastPrinted>
  <dcterms:created xsi:type="dcterms:W3CDTF">2002-07-17T16:01:55Z</dcterms:created>
  <dcterms:modified xsi:type="dcterms:W3CDTF">2017-06-21T11:26:46Z</dcterms:modified>
  <cp:category/>
  <cp:version/>
  <cp:contentType/>
  <cp:contentStatus/>
</cp:coreProperties>
</file>