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" sheetId="1" r:id="rId1"/>
    <sheet name="додаток 2" sheetId="2" r:id="rId2"/>
  </sheets>
  <externalReferences>
    <externalReference r:id="rId5"/>
    <externalReference r:id="rId6"/>
  </externalReferences>
  <definedNames>
    <definedName name="_xlnm.Print_Titles" localSheetId="1">'додаток 2'!$8:$12</definedName>
    <definedName name="_xlnm.Print_Titles" localSheetId="0">'додаток 3'!$3:$6</definedName>
    <definedName name="_xlnm.Print_Area" localSheetId="1">'додаток 2'!$A$1:$M$168</definedName>
    <definedName name="_xlnm.Print_Area" localSheetId="0">'додаток 3'!$A$1:$M$173</definedName>
  </definedNames>
  <calcPr fullCalcOnLoad="1"/>
</workbook>
</file>

<file path=xl/sharedStrings.xml><?xml version="1.0" encoding="utf-8"?>
<sst xmlns="http://schemas.openxmlformats.org/spreadsheetml/2006/main" count="590" uniqueCount="318">
  <si>
    <t>видатки на виготовлення документів про освіту</t>
  </si>
  <si>
    <t>091108</t>
  </si>
  <si>
    <t>090417</t>
  </si>
  <si>
    <t>Витрати на поховання учасників бойових дій</t>
  </si>
  <si>
    <t>Цiльовi фонди</t>
  </si>
  <si>
    <t>Охорона та раціональне використання природних ресурсів</t>
  </si>
  <si>
    <t>Утилізація відходів</t>
  </si>
  <si>
    <t>Інша діяльність у сфері охорони навколишнього природного середовища</t>
  </si>
  <si>
    <t>Видатки, не вiднесенi до основних груп</t>
  </si>
  <si>
    <t>Санаторії для дітей та підлітків (нетуберкульозні)</t>
  </si>
  <si>
    <t>Центри здоров‘я і заходи у сфері санітарної освіти</t>
  </si>
  <si>
    <t>010000</t>
  </si>
  <si>
    <t>080000</t>
  </si>
  <si>
    <t>091101</t>
  </si>
  <si>
    <t>091102</t>
  </si>
  <si>
    <t>091103</t>
  </si>
  <si>
    <t>091106</t>
  </si>
  <si>
    <t>Бюджетні позички, в тому числі:</t>
  </si>
  <si>
    <t>- наданих під регіональне замовлення по зерну</t>
  </si>
  <si>
    <t>- наданих ДП "Укрбурштин"</t>
  </si>
  <si>
    <t>090000</t>
  </si>
  <si>
    <t>090413</t>
  </si>
  <si>
    <t>090601</t>
  </si>
  <si>
    <t>090901</t>
  </si>
  <si>
    <t>091212</t>
  </si>
  <si>
    <t>091214</t>
  </si>
  <si>
    <t>070702</t>
  </si>
  <si>
    <t>090700</t>
  </si>
  <si>
    <t>210110</t>
  </si>
  <si>
    <t>110102</t>
  </si>
  <si>
    <t>110103</t>
  </si>
  <si>
    <t>110201</t>
  </si>
  <si>
    <t>110202</t>
  </si>
  <si>
    <t>110203</t>
  </si>
  <si>
    <t>110204</t>
  </si>
  <si>
    <t>110502</t>
  </si>
  <si>
    <t>070000</t>
  </si>
  <si>
    <t>070601</t>
  </si>
  <si>
    <t>070802</t>
  </si>
  <si>
    <t>130102</t>
  </si>
  <si>
    <t>130104</t>
  </si>
  <si>
    <t>130105</t>
  </si>
  <si>
    <t>130107</t>
  </si>
  <si>
    <t>ОДП ДАК "Хліб України"</t>
  </si>
  <si>
    <t>ДП "Укрбурштин"</t>
  </si>
  <si>
    <t>010116</t>
  </si>
  <si>
    <t>250404</t>
  </si>
  <si>
    <t>- повернення бюджетних позичок</t>
  </si>
  <si>
    <t>080101</t>
  </si>
  <si>
    <t>080201</t>
  </si>
  <si>
    <t>080205</t>
  </si>
  <si>
    <t>080207</t>
  </si>
  <si>
    <t>080208</t>
  </si>
  <si>
    <t>080400</t>
  </si>
  <si>
    <t>080500</t>
  </si>
  <si>
    <t>080704</t>
  </si>
  <si>
    <t>081001</t>
  </si>
  <si>
    <t>Медико-соціальні експертні комісії</t>
  </si>
  <si>
    <t>081002</t>
  </si>
  <si>
    <t>081003</t>
  </si>
  <si>
    <t>Служба технічного нагляду за будівництвом та капітальним ремонтом</t>
  </si>
  <si>
    <t>081004</t>
  </si>
  <si>
    <t>Централізовані бухгалтерії</t>
  </si>
  <si>
    <t>070301</t>
  </si>
  <si>
    <t>Загальноосвітні школи-інтернати, загальноосвітні санаторні школи-інтернати</t>
  </si>
  <si>
    <t>070302</t>
  </si>
  <si>
    <t>Загальноосвітні школи-інтернати для дітей-сиріт та дітей, які залишилися без піклування батьків</t>
  </si>
  <si>
    <t>070303</t>
  </si>
  <si>
    <t>070304</t>
  </si>
  <si>
    <t>130203</t>
  </si>
  <si>
    <t>070401</t>
  </si>
  <si>
    <t>Позашкільні  заклади освіти,  заходи із позашкільної роботи з дітьми</t>
  </si>
  <si>
    <t>070701</t>
  </si>
  <si>
    <t>070804</t>
  </si>
  <si>
    <t>070805</t>
  </si>
  <si>
    <t>Групи централізованого господарського обслуговування</t>
  </si>
  <si>
    <t>070806</t>
  </si>
  <si>
    <t>Заходи з організації рятування на водах</t>
  </si>
  <si>
    <t>Будинки дитини</t>
  </si>
  <si>
    <t>Станції переливання крові</t>
  </si>
  <si>
    <t>Театри</t>
  </si>
  <si>
    <t>РАЗОМ</t>
  </si>
  <si>
    <t>Утримання та навчально-тренувальна робота дитячо-юнацьких спортивних шкіл</t>
  </si>
  <si>
    <t xml:space="preserve">Спеціалізовані лікарні та інші спеціалізовані заклади </t>
  </si>
  <si>
    <t>Будинки- інтернати для малолітніх інвалідів</t>
  </si>
  <si>
    <t>Видатки загального фонду</t>
  </si>
  <si>
    <t>Всього</t>
  </si>
  <si>
    <t>Видатки спеціального фонду</t>
  </si>
  <si>
    <t>Головне фінансове управління облдержадміністрації</t>
  </si>
  <si>
    <t>Разом</t>
  </si>
  <si>
    <t>Державне управлiння</t>
  </si>
  <si>
    <t>Органи мiсцевого самоврядування</t>
  </si>
  <si>
    <t>з них</t>
  </si>
  <si>
    <t>Освiта</t>
  </si>
  <si>
    <t>Лікарні</t>
  </si>
  <si>
    <t>Соцiальний захист та соцiальне забезпечення</t>
  </si>
  <si>
    <t xml:space="preserve">Обласна рада </t>
  </si>
  <si>
    <t>Назва головного розпорядника коштів</t>
  </si>
  <si>
    <t>Соціальні програми i заходи державних органiв у справах молоді</t>
  </si>
  <si>
    <t>Iншi видатки</t>
  </si>
  <si>
    <t>Культура i мистецтво</t>
  </si>
  <si>
    <t>Фiлармонiї, музичнi колективи i ансамблi та iншi мистецькі  заклади та заходи</t>
  </si>
  <si>
    <t>Бiблiотеки</t>
  </si>
  <si>
    <t>Музеї i виставки</t>
  </si>
  <si>
    <t>Заповiдники</t>
  </si>
  <si>
    <t>Палаци i будинки культури, клуби та iншi заклади клубного типу</t>
  </si>
  <si>
    <t>Фiзична культура i спорт</t>
  </si>
  <si>
    <t>Проведення навчально-тренувальних зборiв i змагань</t>
  </si>
  <si>
    <t>Видатки на утримання центрiв з iнвалiдного спорту i реабiлiтацiйних шкiл</t>
  </si>
  <si>
    <t>Проведення навчально-тренувальних зборiв i змагань та заходiв з iнвалiдного спорту</t>
  </si>
  <si>
    <t>Утримання та навчально-тренувальна робота дитячо-юнацьких спортивних шкiл</t>
  </si>
  <si>
    <t>Будiвництво</t>
  </si>
  <si>
    <t>Капiтальнi вкладення</t>
  </si>
  <si>
    <t>Транспорт, дорожнє господарство, зв'язок, телекомунiкацiї та iнформатика</t>
  </si>
  <si>
    <t>250904</t>
  </si>
  <si>
    <t>070307</t>
  </si>
  <si>
    <t>070807</t>
  </si>
  <si>
    <t>250000</t>
  </si>
  <si>
    <t>Резервний фонд обласного бюджету</t>
  </si>
  <si>
    <t>250102</t>
  </si>
  <si>
    <t>Міжбюджетні трансферти</t>
  </si>
  <si>
    <t>Іншi видатки, в т.ч.</t>
  </si>
  <si>
    <t>Будинки-iнтернати (пансіонати) для літніх людей та iнвалiдiв системи соцiального захисту</t>
  </si>
  <si>
    <t>250330</t>
  </si>
  <si>
    <t>250329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</si>
  <si>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</si>
  <si>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130112</t>
  </si>
  <si>
    <t>Дитячі будинки (в т.ч. сімейного типу, прийомні сім'ї)</t>
  </si>
  <si>
    <t>Заклади післядипломної освіти III-IV рівнів акредитації</t>
  </si>
  <si>
    <t>Загальні і спеціалізовані стоматологічні поліклініки</t>
  </si>
  <si>
    <t>зубопротезування і придбання слухових апаратів</t>
  </si>
  <si>
    <t>централізована бухгалтерія при управлінні культури</t>
  </si>
  <si>
    <t>служба технагляду за капітальним ремонтом</t>
  </si>
  <si>
    <t>Інші заклади і заходи післядипломної освіти (обласні курси підвищення кваліфікації середніх медпрацівників)</t>
  </si>
  <si>
    <t>утримання науково-редакційної групи книги "Реабілітовані історією. Рівненська область"</t>
  </si>
  <si>
    <t>130106</t>
  </si>
  <si>
    <t>Перший заступник голови обласної ради</t>
  </si>
  <si>
    <t>Обробка інформації з нарахування та виплати допомог і компенсацій</t>
  </si>
  <si>
    <t>(грн.)</t>
  </si>
  <si>
    <t>РАЗОМ ВИДАТКІВ</t>
  </si>
  <si>
    <t>001</t>
  </si>
  <si>
    <t>020</t>
  </si>
  <si>
    <t>030</t>
  </si>
  <si>
    <t>050</t>
  </si>
  <si>
    <t>062</t>
  </si>
  <si>
    <t>060</t>
  </si>
  <si>
    <t>150</t>
  </si>
  <si>
    <t>220</t>
  </si>
  <si>
    <t xml:space="preserve"> культурно-освітні заходи</t>
  </si>
  <si>
    <t>200</t>
  </si>
  <si>
    <t>070</t>
  </si>
  <si>
    <t>230</t>
  </si>
  <si>
    <t>191</t>
  </si>
  <si>
    <t>081009</t>
  </si>
  <si>
    <t>130202</t>
  </si>
  <si>
    <t>Утримання та навчально-тренувальна робота дитячо-юнацьких спортивних шкiл  (які підпорядковані громадським організаціям фізкультурно-спортивної спрямованості)</t>
  </si>
  <si>
    <t>130204</t>
  </si>
  <si>
    <t>080204</t>
  </si>
  <si>
    <t>Санаторії для хворих туберкульозом</t>
  </si>
  <si>
    <t>Головне управління агропромислового розвитку облдержадміністрації</t>
  </si>
  <si>
    <t>250335</t>
  </si>
  <si>
    <t>200200</t>
  </si>
  <si>
    <t>200000</t>
  </si>
  <si>
    <r>
      <t>Охорона навколишнього природного середовища та ядерна безпека</t>
    </r>
    <r>
      <rPr>
        <sz val="12"/>
        <rFont val="Times New Roman"/>
        <family val="1"/>
      </rPr>
      <t> </t>
    </r>
  </si>
  <si>
    <t>Запобігання та лiквiдацiя надзвичайних ситуацiй та наслiдкiв стихiйного лиха</t>
  </si>
  <si>
    <t xml:space="preserve">Охорона і раціональне використання земель </t>
  </si>
  <si>
    <t>010</t>
  </si>
  <si>
    <t>250914</t>
  </si>
  <si>
    <t>Витрати, пов"язані з наданням та обслуговуванням державних пільгових кредитів, наданих індивідуальним сільським забудовникам</t>
  </si>
  <si>
    <t>доходи</t>
  </si>
  <si>
    <t>кредитування</t>
  </si>
  <si>
    <t>додаток 2</t>
  </si>
  <si>
    <t>дод 2 разом</t>
  </si>
  <si>
    <t>з доходами</t>
  </si>
  <si>
    <t>Методична робота, iншi заходи у сфері народної освiти, в т.ч.:</t>
  </si>
  <si>
    <t>Інші освітні програми, в т.ч.:</t>
  </si>
  <si>
    <t>ВСЬОГО</t>
  </si>
  <si>
    <t>Iншi культурно-освiтнi заклади та заходи</t>
  </si>
  <si>
    <t>104</t>
  </si>
  <si>
    <t>Відділ у справах сім‘ї та молоді облдержадміністрації</t>
  </si>
  <si>
    <t>090701</t>
  </si>
  <si>
    <t>250380</t>
  </si>
  <si>
    <t xml:space="preserve">Інші субвенції </t>
  </si>
  <si>
    <t>250376</t>
  </si>
  <si>
    <t>Інші субвенції (на пільгове медичне обслуговування громадян, які постраждали внаслідок аварії на ЧАЕС)</t>
  </si>
  <si>
    <t>на пільгове медичне обслуговування громадян, які постраждали внаслідок аварії на ЧАЕС</t>
  </si>
  <si>
    <t>конкурси фахової майстерності учнів ПТНЗ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</si>
  <si>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</si>
  <si>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Центри соціально-психологічної реабілітації дітей</t>
  </si>
  <si>
    <t>Служба у справах дітей облдержадміністрації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</si>
  <si>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</si>
  <si>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споживання</t>
  </si>
  <si>
    <t>оплата праці</t>
  </si>
  <si>
    <t>комунальні послуги та енергоносії</t>
  </si>
  <si>
    <t>розвитку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</si>
  <si>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</si>
  <si>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Додаток 2</t>
  </si>
  <si>
    <t>Програми i заходи центрiв соцiальних служб для сім'ї, дітей та молодi</t>
  </si>
  <si>
    <t>Утримання центрiв соцiальних служб для сім'ї, дітей та молодi</t>
  </si>
  <si>
    <t>Головне управління з питань внутрішньої політики та інформації облдержадміністрації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</si>
  <si>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</si>
  <si>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Управління культури і туризму облдержадміністрації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</si>
  <si>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</si>
  <si>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</si>
  <si>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</si>
  <si>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І та ІІ груп</t>
  </si>
  <si>
    <t>300 250102</t>
  </si>
  <si>
    <t>в т.ч.</t>
  </si>
  <si>
    <t>Проведення заходів з нетрадиційних видів спорту і масових заходів з фізичної культури</t>
  </si>
  <si>
    <t>Утримання апарату управління громадських фізкультурно-спортивних організацій (громадська організація РОО ВФСТ "Колос" АПК України)</t>
  </si>
  <si>
    <t>Управління з питань надзвичайних ситуацій та цивільного захисту населення облдержадміністрації</t>
  </si>
  <si>
    <t>Головне управління економіки та інвестиційної політики облдержадміністрації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</si>
  <si>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</si>
  <si>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Повернення бюджетних позичок:</t>
  </si>
  <si>
    <t>Головне управління праці та соціального захисту населення облдержадміністрації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</si>
  <si>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</si>
  <si>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</si>
  <si>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250313</t>
  </si>
  <si>
    <t xml:space="preserve">Видатки на проведення робіт, пов'язаних з будiвництвом, реконструкцiєю, ремонтом i утриманням автомобiльних дорiг </t>
  </si>
  <si>
    <t>Управління охорони здоров’я  облдержадміністрації</t>
  </si>
  <si>
    <t xml:space="preserve">Субвенція з державного бюджету місцевим бюджетам на надання пільг  з  послуг зв'язку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за пільговий проїзд окремих категорій громадян </t>
  </si>
  <si>
    <t>Видатки</t>
  </si>
  <si>
    <t>Охорона здоров'я</t>
  </si>
  <si>
    <t>Програма організації рятування людей на водних об'єктах Рівненської області на 2009-2012 роки</t>
  </si>
  <si>
    <t>Притулок для дітей</t>
  </si>
  <si>
    <t>Програма підтримки молоді в області на 2009-2015 роки</t>
  </si>
  <si>
    <t>Обласна програма відпочинку та оздоровлення дітей на 2009-2013 роки</t>
  </si>
  <si>
    <t>Відділ з питань фізичної культури і  спорту  облдержадміністрації</t>
  </si>
  <si>
    <t>Забезпечення централізованих заходів з лікування хворих на цукровий та нецукровий діабет</t>
  </si>
  <si>
    <t>Вищі навчальні заклади І та ІІ рівнів акредитації</t>
  </si>
  <si>
    <t>Інші заходи по охороні здоров'я, в т.ч.</t>
  </si>
  <si>
    <t>Проведення заходів з нетрадиційних видів спорту і масових заходів з фізичної культури( громадська організація ВФСТ "Колос" АПК України)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</si>
  <si>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</si>
  <si>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</si>
  <si>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організація та участь у семінарах, конференціях, нарадах, виставках, з'їздах та інших заходах з питань освіти, поїздки з метою обміну досвідом</t>
  </si>
  <si>
    <t>Спеціалізовані поліклініки (в тому числі диспансери, які не мають ліжкового фонду)</t>
  </si>
  <si>
    <t>до рішення Рівненської обласної  ради</t>
  </si>
  <si>
    <t>Інші видатки (утримання науково-редакційної групи книги "Реабілітовані історією. Рівненська область")</t>
  </si>
  <si>
    <t>Головне управління  з питань будівництва та архітектури облдержадміністрації</t>
  </si>
  <si>
    <t>Інша діяльність у сфері охорони навколишнього природного середовища </t>
  </si>
  <si>
    <t>240604</t>
  </si>
  <si>
    <t>Охорона і раціональне використання земель </t>
  </si>
  <si>
    <t xml:space="preserve">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</si>
  <si>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комунальний заклад "Обласне бюро судово-медичної експертизи" Рівненської обласної ради</t>
  </si>
  <si>
    <t>спеціалізований відділ АСУ Національного реєстру</t>
  </si>
  <si>
    <t>Рівненський обласний інформаційно-аналітичний центр медичної статистики</t>
  </si>
  <si>
    <t>комунальний заклад "Обласний центр екстренної медичної допомоги та медицини катастроф" Рівненської обласної ради</t>
  </si>
  <si>
    <t>обласний центр медико-соціальної реабілітації  дітей з органічними ураженнями нервової системи</t>
  </si>
  <si>
    <t xml:space="preserve">обласна база спеціального медичного постачання </t>
  </si>
  <si>
    <t>комунальний заклад "Обласний центр  профілактики та боротьби зі СНІДом" Рівненської обласної ради</t>
  </si>
  <si>
    <t>081008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</si>
  <si>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</si>
  <si>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150101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</si>
  <si>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</si>
  <si>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від ____________ 2010 року № ______</t>
  </si>
  <si>
    <t>Допомога на догляд за інвалідом I чи II групи внаслідок психічного розладу </t>
  </si>
  <si>
    <t>статистичні, інформаційно-аналітичні збірники</t>
  </si>
  <si>
    <t>Інші заклади освіти (психолого-медико-педагогічна консультація)</t>
  </si>
  <si>
    <t>090412</t>
  </si>
  <si>
    <t>Інші видатки на соціальний захист населення, з них</t>
  </si>
  <si>
    <t>- фінансова підтримка статутної діяльності організацій ветеранів</t>
  </si>
  <si>
    <t>Код типової відомчої класифікації видатків</t>
  </si>
  <si>
    <t xml:space="preserve"> 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</si>
  <si>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</si>
  <si>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</si>
  <si>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(грн)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</si>
  <si>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</si>
  <si>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</si>
  <si>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</si>
  <si>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t>М.П.Кривко</t>
  </si>
  <si>
    <t>Обласна програма забезпечення профілактики ВІЛ-інфекцій, лікування, догляду та підтримки ВІЛ-інфікованих і хворих на СНІД на 2009-2013 роки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</si>
  <si>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</si>
  <si>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070501</t>
  </si>
  <si>
    <t>Програма підвищення безпеки дорожнього руху в Рівненській області на 2008-2012 роки</t>
  </si>
  <si>
    <t>премії голови обласної державної адміністрації та голови обласної ради</t>
  </si>
  <si>
    <t>учнівські олімпіади, турніри, конкурси</t>
  </si>
  <si>
    <t>Програми і централізовані заходи профілактики СНІДу </t>
  </si>
  <si>
    <r>
      <t>Інші видатки</t>
    </r>
    <r>
      <rPr>
        <sz val="12"/>
        <rFont val="Times New Roman"/>
        <family val="1"/>
      </rPr>
      <t xml:space="preserve"> (видатки на стипендії голови облдержадміністрації та голови обласної ради провідним спортсменам  та кращим тренерам області, грошова винагорода спортсменам області)</t>
    </r>
  </si>
  <si>
    <t>Органи місцевого самоврядування 
(утримання обласної ради)</t>
  </si>
  <si>
    <t xml:space="preserve">Інші установи та заклади </t>
  </si>
  <si>
    <t>центр  професійної реабілітації інвалідів та центр соціальної реабілітації дітей-інвалідів</t>
  </si>
  <si>
    <t>центр з надання соцпослуг інвалідам, ветеранам війни і праці та іншим найбільш незахищеним верствам населення</t>
  </si>
  <si>
    <t>Інші субвенції (обласному бюджету Волинської області на утримання психічно хворих)</t>
  </si>
  <si>
    <t>240602 </t>
  </si>
  <si>
    <t>Утилізація відходів </t>
  </si>
  <si>
    <t>240603 </t>
  </si>
  <si>
    <t>Ліквідація іншого забруднення навколишнього природного середовища </t>
  </si>
  <si>
    <t>Інші субвенції (на виконання природоохоронних заходів, які фінансуються з обласного природоохоронного фонду в 2011 році)</t>
  </si>
  <si>
    <t xml:space="preserve">Субвенція з державного бюджету місцевим бюджетам на фінансування Програм- переможців Всеукраїнського конкурсу проектів та програм розвитку місцевого самоврядування </t>
  </si>
  <si>
    <t>- проведення доплати до пенсій - всього</t>
  </si>
  <si>
    <t>громадянам віком від 90 до 100 років</t>
  </si>
  <si>
    <t>громадянам віком від 100 і більше років</t>
  </si>
  <si>
    <t>Героям Соціалістичної праці, Героям Радянського Союзу, повним кавалерам орденів Слави і Трудової Слави та особам, які мають особливі заслуги перед Батьківщиною</t>
  </si>
  <si>
    <t>- надання грошових допомог - всього</t>
  </si>
  <si>
    <t>надання допомог репресованим, які були реабілітовані</t>
  </si>
  <si>
    <t>надання грошових допомог малозабезпеченим верствам населення</t>
  </si>
  <si>
    <t>Рівненський обласний центр організації оздоровлення та формування здорового способу життя дітей та молоді Рівненської обласної ради, з них</t>
  </si>
  <si>
    <t xml:space="preserve"> за рахунок субвенції з державного бюджету місцевим бюджетам 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зв"язку із закінченням строку повноважень</t>
  </si>
  <si>
    <t>Субвенція з державного бюджету місцевим бюджетам 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зв"язку із закінченням строку повноважень</t>
  </si>
  <si>
    <t>Професійно-технічні заклади освіти </t>
  </si>
  <si>
    <t>Бiблiотеки (медична бібліотека)</t>
  </si>
  <si>
    <t>250359</t>
  </si>
  <si>
    <t>гранти, стипендії та премії голови обласної державної адміністрації та голови обласної ради працівникам культури</t>
  </si>
  <si>
    <t xml:space="preserve">Видатки обласного  бюджету  на  2011 рік </t>
  </si>
  <si>
    <t>Інші освітні програми</t>
  </si>
  <si>
    <t>обласному бюджету Волинської області на утримання психічно хворих</t>
  </si>
  <si>
    <t>на виконання природоохоронних заходів, які фінансуються з обласного природоохоронного фонду в 2011 році</t>
  </si>
  <si>
    <t>профіцит  ЗФ</t>
  </si>
  <si>
    <t>дефіцит СФ</t>
  </si>
  <si>
    <t>Конкурс "Учитель року", "Класний керівник року", інші</t>
  </si>
  <si>
    <t>кредити</t>
  </si>
  <si>
    <t>Видатки, кредити</t>
  </si>
  <si>
    <t>КЗ Рівненський обласний соціальний гуртожиток Рівненської обласної ради</t>
  </si>
  <si>
    <t>КЗ Рівненський центр соціально-психологічної допомоги Рівненської обласної ради</t>
  </si>
  <si>
    <t>Управління  освіти і науки облдержадміністрації</t>
  </si>
  <si>
    <t>Обласна програма "Вчитель"</t>
  </si>
  <si>
    <t>Обласна програма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</si>
  <si>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Субвенція з державного бюджету місцевим бюджетам на придбання витратних матеріалів та медичного обладнання для закладів охорони здоров'я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</si>
</sst>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</numFmts>
  <fonts count="75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4"/>
      <name val="Times New Roman"/>
      <family val="1"/>
    </font>
    <font>
      <sz val="11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Times New Roman Cyr"/>
      <family val="1"/>
    </font>
    <font>
      <sz val="11"/>
      <color indexed="8"/>
      <name val="Times New Roman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 Cyr"/>
      <family val="1"/>
    </font>
    <font>
      <b/>
      <sz val="9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b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2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>
      <alignment horizontal="left" vertical="center"/>
    </xf>
    <xf numFmtId="175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top" wrapText="1"/>
      <protection locked="0"/>
    </xf>
    <xf numFmtId="175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16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11" fillId="34" borderId="0" xfId="0" applyNumberFormat="1" applyFont="1" applyFill="1" applyAlignment="1">
      <alignment/>
    </xf>
    <xf numFmtId="3" fontId="27" fillId="0" borderId="10" xfId="0" applyNumberFormat="1" applyFont="1" applyFill="1" applyBorder="1" applyAlignment="1">
      <alignment horizontal="center" vertical="top" wrapText="1"/>
    </xf>
    <xf numFmtId="3" fontId="28" fillId="34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3" fontId="27" fillId="0" borderId="10" xfId="0" applyNumberFormat="1" applyFont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/>
    </xf>
    <xf numFmtId="3" fontId="27" fillId="34" borderId="10" xfId="0" applyNumberFormat="1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/>
    </xf>
    <xf numFmtId="3" fontId="27" fillId="0" borderId="10" xfId="0" applyNumberFormat="1" applyFont="1" applyBorder="1" applyAlignment="1">
      <alignment horizontal="center" vertical="top" wrapText="1"/>
    </xf>
    <xf numFmtId="0" fontId="11" fillId="0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9" fillId="0" borderId="11" xfId="53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3" fontId="27" fillId="0" borderId="1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 applyProtection="1">
      <alignment horizontal="center" vertical="top" wrapText="1"/>
      <protection locked="0"/>
    </xf>
    <xf numFmtId="3" fontId="27" fillId="34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top" wrapText="1"/>
    </xf>
    <xf numFmtId="49" fontId="8" fillId="36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Border="1" applyAlignment="1" applyProtection="1">
      <alignment vertical="top" wrapText="1"/>
      <protection locked="0"/>
    </xf>
    <xf numFmtId="49" fontId="22" fillId="0" borderId="10" xfId="0" applyNumberFormat="1" applyFont="1" applyBorder="1" applyAlignment="1" applyProtection="1">
      <alignment vertical="top" wrapText="1"/>
      <protection/>
    </xf>
    <xf numFmtId="49" fontId="9" fillId="0" borderId="10" xfId="0" applyNumberFormat="1" applyFont="1" applyBorder="1" applyAlignment="1" applyProtection="1">
      <alignment vertical="top" wrapText="1"/>
      <protection locked="0"/>
    </xf>
    <xf numFmtId="49" fontId="22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25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 applyProtection="1">
      <alignment vertical="top" wrapText="1"/>
      <protection locked="0"/>
    </xf>
    <xf numFmtId="49" fontId="22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 applyProtection="1">
      <alignment vertical="top" wrapText="1"/>
      <protection locked="0"/>
    </xf>
    <xf numFmtId="49" fontId="22" fillId="35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vertical="center" wrapText="1"/>
    </xf>
    <xf numFmtId="0" fontId="17" fillId="0" borderId="10" xfId="54" applyNumberFormat="1" applyFont="1" applyFill="1" applyBorder="1" applyAlignment="1">
      <alignment horizontal="left" vertical="top" wrapText="1"/>
      <protection/>
    </xf>
    <xf numFmtId="0" fontId="17" fillId="0" borderId="10" xfId="54" applyNumberFormat="1" applyFont="1" applyBorder="1" applyAlignment="1">
      <alignment horizontal="left" vertical="top" wrapText="1"/>
      <protection/>
    </xf>
    <xf numFmtId="49" fontId="32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left" wrapText="1"/>
    </xf>
    <xf numFmtId="49" fontId="20" fillId="36" borderId="10" xfId="0" applyNumberFormat="1" applyFont="1" applyFill="1" applyBorder="1" applyAlignment="1">
      <alignment horizontal="center" vertical="top" wrapText="1"/>
    </xf>
    <xf numFmtId="49" fontId="20" fillId="36" borderId="10" xfId="0" applyNumberFormat="1" applyFont="1" applyFill="1" applyBorder="1" applyAlignment="1">
      <alignment horizontal="left" vertical="center" wrapText="1"/>
    </xf>
    <xf numFmtId="3" fontId="16" fillId="36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0" fillId="34" borderId="10" xfId="0" applyNumberFormat="1" applyFont="1" applyFill="1" applyBorder="1" applyAlignment="1" applyProtection="1">
      <alignment vertical="top" wrapText="1"/>
      <protection locked="0"/>
    </xf>
    <xf numFmtId="49" fontId="12" fillId="35" borderId="10" xfId="0" applyNumberFormat="1" applyFont="1" applyFill="1" applyBorder="1" applyAlignment="1" applyProtection="1">
      <alignment vertical="top" wrapText="1"/>
      <protection locked="0"/>
    </xf>
    <xf numFmtId="3" fontId="28" fillId="0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 applyProtection="1">
      <alignment vertical="top" wrapText="1"/>
      <protection locked="0"/>
    </xf>
    <xf numFmtId="3" fontId="27" fillId="35" borderId="10" xfId="0" applyNumberFormat="1" applyFont="1" applyFill="1" applyBorder="1" applyAlignment="1">
      <alignment horizontal="center" vertical="top" wrapText="1"/>
    </xf>
    <xf numFmtId="3" fontId="27" fillId="35" borderId="10" xfId="0" applyNumberFormat="1" applyFont="1" applyFill="1" applyBorder="1" applyAlignment="1">
      <alignment horizontal="center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vertical="top" wrapText="1"/>
    </xf>
    <xf numFmtId="3" fontId="35" fillId="34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0" fontId="12" fillId="0" borderId="10" xfId="54" applyNumberFormat="1" applyFont="1" applyBorder="1" applyAlignment="1">
      <alignment vertical="center" wrapText="1"/>
      <protection/>
    </xf>
    <xf numFmtId="0" fontId="12" fillId="0" borderId="10" xfId="54" applyNumberFormat="1" applyFont="1" applyBorder="1" applyAlignment="1">
      <alignment vertical="center" wrapText="1" readingOrder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3" fontId="27" fillId="34" borderId="10" xfId="0" applyNumberFormat="1" applyFont="1" applyFill="1" applyBorder="1" applyAlignment="1">
      <alignment horizontal="center" vertical="top" wrapText="1"/>
    </xf>
    <xf numFmtId="49" fontId="19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18" fillId="34" borderId="10" xfId="42" applyNumberFormat="1" applyFont="1" applyFill="1" applyBorder="1" applyAlignment="1" applyProtection="1">
      <alignment vertical="top" wrapText="1"/>
      <protection locked="0"/>
    </xf>
    <xf numFmtId="3" fontId="18" fillId="34" borderId="10" xfId="0" applyNumberFormat="1" applyFont="1" applyFill="1" applyBorder="1" applyAlignment="1">
      <alignment horizontal="center" vertical="top" wrapText="1"/>
    </xf>
    <xf numFmtId="3" fontId="6" fillId="36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16" fillId="36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255"/>
    </xf>
    <xf numFmtId="49" fontId="31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right" vertical="top" wrapText="1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49" fontId="31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0</xdr:row>
      <xdr:rowOff>66675</xdr:rowOff>
    </xdr:from>
    <xdr:ext cx="3105150" cy="1085850"/>
    <xdr:sp>
      <xdr:nvSpPr>
        <xdr:cNvPr id="1" name="Text Box 6"/>
        <xdr:cNvSpPr txBox="1">
          <a:spLocks noChangeArrowheads="1"/>
        </xdr:cNvSpPr>
      </xdr:nvSpPr>
      <xdr:spPr>
        <a:xfrm>
          <a:off x="8658225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Рівненської обласної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 _____________ 2010  року 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8</xdr:col>
      <xdr:colOff>276225</xdr:colOff>
      <xdr:row>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628775" y="161925"/>
          <a:ext cx="780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7</xdr:col>
      <xdr:colOff>514350</xdr:colOff>
      <xdr:row>1</xdr:row>
      <xdr:rowOff>1323975</xdr:rowOff>
    </xdr:to>
    <xdr:sp>
      <xdr:nvSpPr>
        <xdr:cNvPr id="3" name="Text Box 29"/>
        <xdr:cNvSpPr txBox="1">
          <a:spLocks noChangeArrowheads="1"/>
        </xdr:cNvSpPr>
      </xdr:nvSpPr>
      <xdr:spPr>
        <a:xfrm>
          <a:off x="1295400" y="714375"/>
          <a:ext cx="75342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Розподіл видатків обласного бюджету на 2011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11</xdr:col>
      <xdr:colOff>304800</xdr:colOff>
      <xdr:row>6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609725"/>
          <a:ext cx="10877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%20&#1076;&#1086;%20&#1088;&#1110;&#1096;&#1077;&#1085;&#1085;&#1103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54">
          <cell r="D54">
            <v>129719600</v>
          </cell>
          <cell r="E54">
            <v>16922000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88">
          <cell r="C88">
            <v>1794303300</v>
          </cell>
          <cell r="D88">
            <v>30807164</v>
          </cell>
          <cell r="E88">
            <v>307200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99"/>
  <sheetViews>
    <sheetView showZeros="0" tabSelected="1" view="pageBreakPreview" zoomScaleSheetLayoutView="100" zoomScalePageLayoutView="0" workbookViewId="0" topLeftCell="A1">
      <selection activeCell="F4" sqref="F4:F6"/>
    </sheetView>
  </sheetViews>
  <sheetFormatPr defaultColWidth="9.33203125" defaultRowHeight="12.75"/>
  <cols>
    <col min="1" max="1" width="14.16015625" style="20" customWidth="1"/>
    <col min="2" max="2" width="39.66015625" style="15" customWidth="1"/>
    <col min="3" max="3" width="21.5" style="2" customWidth="1"/>
    <col min="4" max="4" width="18.83203125" style="0" customWidth="1"/>
    <col min="5" max="5" width="16.16015625" style="0" customWidth="1"/>
    <col min="6" max="6" width="18" style="6" customWidth="1"/>
    <col min="7" max="7" width="17.16015625" style="0" customWidth="1"/>
    <col min="8" max="8" width="14.66015625" style="0" customWidth="1"/>
    <col min="9" max="9" width="14.33203125" style="0" customWidth="1"/>
    <col min="10" max="10" width="16.5" style="0" customWidth="1"/>
    <col min="11" max="11" width="16.16015625" style="0" customWidth="1"/>
    <col min="12" max="12" width="20" style="0" customWidth="1"/>
    <col min="13" max="13" width="20.33203125" style="2" customWidth="1"/>
    <col min="14" max="14" width="17.33203125" style="0" customWidth="1"/>
  </cols>
  <sheetData>
    <row r="1" spans="1:3" ht="12.75">
      <c r="A1" s="42"/>
      <c r="B1" s="41"/>
      <c r="C1" s="43"/>
    </row>
    <row r="2" spans="1:13" ht="105" customHeight="1">
      <c r="A2" s="17"/>
      <c r="B2" s="41"/>
      <c r="M2" s="16" t="s">
        <v>265</v>
      </c>
    </row>
    <row r="3" spans="1:13" ht="55.5" customHeight="1">
      <c r="A3" s="124" t="s">
        <v>261</v>
      </c>
      <c r="B3" s="125" t="s">
        <v>97</v>
      </c>
      <c r="C3" s="158" t="s">
        <v>85</v>
      </c>
      <c r="D3" s="158"/>
      <c r="E3" s="158"/>
      <c r="F3" s="158" t="s">
        <v>87</v>
      </c>
      <c r="G3" s="158"/>
      <c r="H3" s="158"/>
      <c r="I3" s="158"/>
      <c r="J3" s="158"/>
      <c r="K3" s="158"/>
      <c r="L3" s="158"/>
      <c r="M3" s="163" t="s">
        <v>81</v>
      </c>
    </row>
    <row r="4" spans="1:13" ht="14.25" customHeight="1">
      <c r="A4" s="162" t="s">
        <v>263</v>
      </c>
      <c r="B4" s="164" t="s">
        <v>264</v>
      </c>
      <c r="C4" s="159" t="s">
        <v>86</v>
      </c>
      <c r="D4" s="159" t="s">
        <v>92</v>
      </c>
      <c r="E4" s="159"/>
      <c r="F4" s="159" t="s">
        <v>86</v>
      </c>
      <c r="G4" s="160" t="s">
        <v>191</v>
      </c>
      <c r="H4" s="159" t="s">
        <v>92</v>
      </c>
      <c r="I4" s="159"/>
      <c r="J4" s="160" t="s">
        <v>194</v>
      </c>
      <c r="K4" s="160" t="s">
        <v>92</v>
      </c>
      <c r="L4" s="160"/>
      <c r="M4" s="163"/>
    </row>
    <row r="5" spans="1:13" ht="13.5" customHeight="1">
      <c r="A5" s="162"/>
      <c r="B5" s="164"/>
      <c r="C5" s="159"/>
      <c r="D5" s="160" t="s">
        <v>192</v>
      </c>
      <c r="E5" s="160" t="s">
        <v>193</v>
      </c>
      <c r="F5" s="159"/>
      <c r="G5" s="160"/>
      <c r="H5" s="160" t="s">
        <v>192</v>
      </c>
      <c r="I5" s="160" t="s">
        <v>193</v>
      </c>
      <c r="J5" s="160"/>
      <c r="K5" s="160" t="s">
        <v>266</v>
      </c>
      <c r="L5" s="81" t="s">
        <v>92</v>
      </c>
      <c r="M5" s="163"/>
    </row>
    <row r="6" spans="1:13" ht="138.75" customHeight="1">
      <c r="A6" s="162"/>
      <c r="B6" s="164"/>
      <c r="C6" s="159"/>
      <c r="D6" s="160"/>
      <c r="E6" s="160"/>
      <c r="F6" s="159"/>
      <c r="G6" s="160"/>
      <c r="H6" s="160"/>
      <c r="I6" s="160"/>
      <c r="J6" s="160"/>
      <c r="K6" s="160"/>
      <c r="L6" s="126" t="s">
        <v>267</v>
      </c>
      <c r="M6" s="163"/>
    </row>
    <row r="7" spans="1:13" ht="25.5" customHeight="1">
      <c r="A7" s="127">
        <v>1</v>
      </c>
      <c r="B7" s="128">
        <v>2</v>
      </c>
      <c r="C7" s="129">
        <v>3</v>
      </c>
      <c r="D7" s="129">
        <v>4</v>
      </c>
      <c r="E7" s="129">
        <v>5</v>
      </c>
      <c r="F7" s="129">
        <v>6</v>
      </c>
      <c r="G7" s="129">
        <v>7</v>
      </c>
      <c r="H7" s="129">
        <v>8</v>
      </c>
      <c r="I7" s="129">
        <v>9</v>
      </c>
      <c r="J7" s="129">
        <v>10</v>
      </c>
      <c r="K7" s="129">
        <v>11</v>
      </c>
      <c r="L7" s="129">
        <v>12</v>
      </c>
      <c r="M7" s="129" t="s">
        <v>268</v>
      </c>
    </row>
    <row r="8" spans="1:14" s="45" customFormat="1" ht="24.75" customHeight="1">
      <c r="A8" s="130" t="s">
        <v>140</v>
      </c>
      <c r="B8" s="131" t="s">
        <v>96</v>
      </c>
      <c r="C8" s="56">
        <f>C9</f>
        <v>4915900</v>
      </c>
      <c r="D8" s="56">
        <f aca="true" t="shared" si="0" ref="D8:M8">D9</f>
        <v>2435200</v>
      </c>
      <c r="E8" s="56">
        <f t="shared" si="0"/>
        <v>772000</v>
      </c>
      <c r="F8" s="56">
        <f t="shared" si="0"/>
        <v>0</v>
      </c>
      <c r="G8" s="56">
        <f t="shared" si="0"/>
        <v>0</v>
      </c>
      <c r="H8" s="56">
        <f t="shared" si="0"/>
        <v>0</v>
      </c>
      <c r="I8" s="56">
        <f t="shared" si="0"/>
        <v>0</v>
      </c>
      <c r="J8" s="56">
        <f t="shared" si="0"/>
        <v>0</v>
      </c>
      <c r="K8" s="56">
        <f t="shared" si="0"/>
        <v>0</v>
      </c>
      <c r="L8" s="56">
        <f t="shared" si="0"/>
        <v>0</v>
      </c>
      <c r="M8" s="56">
        <f t="shared" si="0"/>
        <v>4915900</v>
      </c>
      <c r="N8" s="54">
        <f>C8+F8</f>
        <v>4915900</v>
      </c>
    </row>
    <row r="9" spans="1:14" s="9" customFormat="1" ht="48" customHeight="1">
      <c r="A9" s="88" t="s">
        <v>45</v>
      </c>
      <c r="B9" s="132" t="s">
        <v>278</v>
      </c>
      <c r="C9" s="64">
        <f>4790700+125200</f>
        <v>4915900</v>
      </c>
      <c r="D9" s="57">
        <f>2310000+125200</f>
        <v>2435200</v>
      </c>
      <c r="E9" s="57">
        <v>772000</v>
      </c>
      <c r="F9" s="55">
        <f>G9+J9</f>
        <v>0</v>
      </c>
      <c r="G9" s="57"/>
      <c r="H9" s="57"/>
      <c r="I9" s="57"/>
      <c r="J9" s="57"/>
      <c r="K9" s="57"/>
      <c r="L9" s="57"/>
      <c r="M9" s="55">
        <f>SUM(F9,C9)</f>
        <v>4915900</v>
      </c>
      <c r="N9" s="54">
        <f aca="true" t="shared" si="1" ref="N9:N69">C9+F9</f>
        <v>4915900</v>
      </c>
    </row>
    <row r="10" spans="1:14" s="9" customFormat="1" ht="158.25" customHeight="1">
      <c r="A10" s="88" t="s">
        <v>207</v>
      </c>
      <c r="B10" s="89" t="s">
        <v>297</v>
      </c>
      <c r="C10" s="64">
        <v>125200</v>
      </c>
      <c r="D10" s="57">
        <v>125200</v>
      </c>
      <c r="E10" s="57"/>
      <c r="F10" s="55"/>
      <c r="G10" s="57"/>
      <c r="H10" s="57"/>
      <c r="I10" s="57"/>
      <c r="J10" s="57"/>
      <c r="K10" s="57"/>
      <c r="L10" s="57"/>
      <c r="M10" s="55">
        <f>SUM(F10,C10)</f>
        <v>125200</v>
      </c>
      <c r="N10" s="54">
        <f t="shared" si="1"/>
        <v>125200</v>
      </c>
    </row>
    <row r="11" spans="1:14" s="46" customFormat="1" ht="51" customHeight="1">
      <c r="A11" s="130" t="s">
        <v>166</v>
      </c>
      <c r="B11" s="133" t="s">
        <v>199</v>
      </c>
      <c r="C11" s="56">
        <f>C12</f>
        <v>175700</v>
      </c>
      <c r="D11" s="56">
        <f aca="true" t="shared" si="2" ref="D11:L11">D12</f>
        <v>97300</v>
      </c>
      <c r="E11" s="56">
        <f t="shared" si="2"/>
        <v>12100</v>
      </c>
      <c r="F11" s="56">
        <f t="shared" si="2"/>
        <v>0</v>
      </c>
      <c r="G11" s="56">
        <f t="shared" si="2"/>
        <v>0</v>
      </c>
      <c r="H11" s="56">
        <f t="shared" si="2"/>
        <v>0</v>
      </c>
      <c r="I11" s="56">
        <f t="shared" si="2"/>
        <v>0</v>
      </c>
      <c r="J11" s="56">
        <f t="shared" si="2"/>
        <v>0</v>
      </c>
      <c r="K11" s="56">
        <f t="shared" si="2"/>
        <v>0</v>
      </c>
      <c r="L11" s="56">
        <f t="shared" si="2"/>
        <v>0</v>
      </c>
      <c r="M11" s="56">
        <f>G11+C11</f>
        <v>175700</v>
      </c>
      <c r="N11" s="54">
        <f t="shared" si="1"/>
        <v>175700</v>
      </c>
    </row>
    <row r="12" spans="1:14" ht="64.5" customHeight="1">
      <c r="A12" s="88" t="s">
        <v>46</v>
      </c>
      <c r="B12" s="134" t="s">
        <v>237</v>
      </c>
      <c r="C12" s="135">
        <v>175700</v>
      </c>
      <c r="D12" s="60">
        <v>97300</v>
      </c>
      <c r="E12" s="60">
        <v>12100</v>
      </c>
      <c r="F12" s="58"/>
      <c r="G12" s="59">
        <f>H12+J12</f>
        <v>0</v>
      </c>
      <c r="H12" s="60"/>
      <c r="I12" s="60"/>
      <c r="J12" s="60"/>
      <c r="K12" s="60"/>
      <c r="L12" s="60"/>
      <c r="M12" s="55">
        <f aca="true" t="shared" si="3" ref="M12:M41">SUM(F12,C12)</f>
        <v>175700</v>
      </c>
      <c r="N12" s="54">
        <f t="shared" si="1"/>
        <v>175700</v>
      </c>
    </row>
    <row r="13" spans="1:14" s="45" customFormat="1" ht="31.5">
      <c r="A13" s="130" t="s">
        <v>141</v>
      </c>
      <c r="B13" s="136" t="s">
        <v>314</v>
      </c>
      <c r="C13" s="56">
        <f>C14+C15+C16+C17+C18+C19+C20+C21+C22+C30+C31+C32+C33+C39+C40+C41</f>
        <v>209675739</v>
      </c>
      <c r="D13" s="56">
        <f aca="true" t="shared" si="4" ref="D13:L13">D14+D15+D16+D17+D18+D19+D20+D21+D22+D30+D31+D32+D33+D39+D40+D41</f>
        <v>98113259</v>
      </c>
      <c r="E13" s="56">
        <f t="shared" si="4"/>
        <v>17622871</v>
      </c>
      <c r="F13" s="56">
        <f t="shared" si="4"/>
        <v>15662625</v>
      </c>
      <c r="G13" s="56">
        <f t="shared" si="4"/>
        <v>4676164</v>
      </c>
      <c r="H13" s="56">
        <f t="shared" si="4"/>
        <v>1175900</v>
      </c>
      <c r="I13" s="56">
        <f t="shared" si="4"/>
        <v>420000</v>
      </c>
      <c r="J13" s="56">
        <f t="shared" si="4"/>
        <v>10986461</v>
      </c>
      <c r="K13" s="56">
        <f t="shared" si="4"/>
        <v>10598361</v>
      </c>
      <c r="L13" s="56">
        <f t="shared" si="4"/>
        <v>10598361</v>
      </c>
      <c r="M13" s="56">
        <f t="shared" si="3"/>
        <v>225338364</v>
      </c>
      <c r="N13" s="54">
        <f t="shared" si="1"/>
        <v>225338364</v>
      </c>
    </row>
    <row r="14" spans="1:14" ht="47.25">
      <c r="A14" s="88" t="s">
        <v>63</v>
      </c>
      <c r="B14" s="90" t="s">
        <v>64</v>
      </c>
      <c r="C14" s="58">
        <v>18520507</v>
      </c>
      <c r="D14" s="61">
        <v>8902438</v>
      </c>
      <c r="E14" s="61">
        <v>1591286</v>
      </c>
      <c r="F14" s="58">
        <f aca="true" t="shared" si="5" ref="F14:F41">SUM(G14,J14)</f>
        <v>484500</v>
      </c>
      <c r="G14" s="61">
        <v>112500</v>
      </c>
      <c r="H14" s="61"/>
      <c r="I14" s="61"/>
      <c r="J14" s="61">
        <v>372000</v>
      </c>
      <c r="K14" s="61">
        <v>372000</v>
      </c>
      <c r="L14" s="61">
        <v>372000</v>
      </c>
      <c r="M14" s="58">
        <f t="shared" si="3"/>
        <v>19005007</v>
      </c>
      <c r="N14" s="54">
        <f t="shared" si="1"/>
        <v>19005007</v>
      </c>
    </row>
    <row r="15" spans="1:14" ht="68.25" customHeight="1">
      <c r="A15" s="88" t="s">
        <v>65</v>
      </c>
      <c r="B15" s="90" t="s">
        <v>66</v>
      </c>
      <c r="C15" s="58">
        <v>5748102</v>
      </c>
      <c r="D15" s="61">
        <v>2343996</v>
      </c>
      <c r="E15" s="61">
        <v>1089432</v>
      </c>
      <c r="F15" s="58">
        <f t="shared" si="5"/>
        <v>101000</v>
      </c>
      <c r="G15" s="61">
        <v>1000</v>
      </c>
      <c r="H15" s="61"/>
      <c r="I15" s="61"/>
      <c r="J15" s="61">
        <v>100000</v>
      </c>
      <c r="K15" s="61">
        <v>100000</v>
      </c>
      <c r="L15" s="61">
        <v>100000</v>
      </c>
      <c r="M15" s="58">
        <f t="shared" si="3"/>
        <v>5849102</v>
      </c>
      <c r="N15" s="54">
        <f t="shared" si="1"/>
        <v>5849102</v>
      </c>
    </row>
    <row r="16" spans="1:14" ht="31.5">
      <c r="A16" s="88" t="s">
        <v>67</v>
      </c>
      <c r="B16" s="91" t="s">
        <v>127</v>
      </c>
      <c r="C16" s="58">
        <v>4773548</v>
      </c>
      <c r="D16" s="61">
        <v>2421181</v>
      </c>
      <c r="E16" s="61">
        <v>506543</v>
      </c>
      <c r="F16" s="58">
        <f t="shared" si="5"/>
        <v>0</v>
      </c>
      <c r="G16" s="61"/>
      <c r="H16" s="61"/>
      <c r="I16" s="61"/>
      <c r="J16" s="61"/>
      <c r="K16" s="61"/>
      <c r="L16" s="61"/>
      <c r="M16" s="58">
        <f t="shared" si="3"/>
        <v>4773548</v>
      </c>
      <c r="N16" s="54">
        <f t="shared" si="1"/>
        <v>4773548</v>
      </c>
    </row>
    <row r="17" spans="1:14" ht="79.5" customHeight="1">
      <c r="A17" s="88" t="s">
        <v>68</v>
      </c>
      <c r="B17" s="90" t="s">
        <v>200</v>
      </c>
      <c r="C17" s="58">
        <v>62057722</v>
      </c>
      <c r="D17" s="61">
        <v>34142512</v>
      </c>
      <c r="E17" s="61">
        <v>4062749</v>
      </c>
      <c r="F17" s="58">
        <f t="shared" si="5"/>
        <v>2089414</v>
      </c>
      <c r="G17" s="61">
        <v>111414</v>
      </c>
      <c r="H17" s="61">
        <v>10000</v>
      </c>
      <c r="I17" s="61">
        <v>700</v>
      </c>
      <c r="J17" s="61">
        <v>1978000</v>
      </c>
      <c r="K17" s="61">
        <v>1978000</v>
      </c>
      <c r="L17" s="61">
        <v>1978000</v>
      </c>
      <c r="M17" s="58">
        <f t="shared" si="3"/>
        <v>64147136</v>
      </c>
      <c r="N17" s="54">
        <f t="shared" si="1"/>
        <v>64147136</v>
      </c>
    </row>
    <row r="18" spans="1:14" ht="126" customHeight="1">
      <c r="A18" s="88" t="s">
        <v>115</v>
      </c>
      <c r="B18" s="90" t="s">
        <v>125</v>
      </c>
      <c r="C18" s="58">
        <v>12884888</v>
      </c>
      <c r="D18" s="61">
        <v>5145375</v>
      </c>
      <c r="E18" s="61">
        <v>1253067</v>
      </c>
      <c r="F18" s="58">
        <f t="shared" si="5"/>
        <v>1072256</v>
      </c>
      <c r="G18" s="61">
        <v>9500</v>
      </c>
      <c r="H18" s="61"/>
      <c r="I18" s="61"/>
      <c r="J18" s="61">
        <v>1062756</v>
      </c>
      <c r="K18" s="61">
        <v>1062756</v>
      </c>
      <c r="L18" s="61">
        <v>1062756</v>
      </c>
      <c r="M18" s="58">
        <f t="shared" si="3"/>
        <v>13957144</v>
      </c>
      <c r="N18" s="54">
        <f t="shared" si="1"/>
        <v>13957144</v>
      </c>
    </row>
    <row r="19" spans="1:14" ht="47.25">
      <c r="A19" s="88" t="s">
        <v>70</v>
      </c>
      <c r="B19" s="90" t="s">
        <v>71</v>
      </c>
      <c r="C19" s="58">
        <v>5854864</v>
      </c>
      <c r="D19" s="61">
        <v>3451402</v>
      </c>
      <c r="E19" s="61">
        <v>310291</v>
      </c>
      <c r="F19" s="58">
        <f t="shared" si="5"/>
        <v>37500</v>
      </c>
      <c r="G19" s="61">
        <v>2500</v>
      </c>
      <c r="H19" s="61"/>
      <c r="I19" s="61"/>
      <c r="J19" s="61">
        <v>35000</v>
      </c>
      <c r="K19" s="61">
        <v>35000</v>
      </c>
      <c r="L19" s="61">
        <v>35000</v>
      </c>
      <c r="M19" s="58">
        <f t="shared" si="3"/>
        <v>5892364</v>
      </c>
      <c r="N19" s="54">
        <f t="shared" si="1"/>
        <v>5892364</v>
      </c>
    </row>
    <row r="20" spans="1:14" ht="31.5">
      <c r="A20" s="88" t="s">
        <v>272</v>
      </c>
      <c r="B20" s="90" t="s">
        <v>299</v>
      </c>
      <c r="C20" s="58">
        <v>82231619</v>
      </c>
      <c r="D20" s="61">
        <v>32499600</v>
      </c>
      <c r="E20" s="61">
        <v>7491240</v>
      </c>
      <c r="F20" s="58">
        <f t="shared" si="5"/>
        <v>4544900</v>
      </c>
      <c r="G20" s="61">
        <v>4156800</v>
      </c>
      <c r="H20" s="61">
        <v>1104700</v>
      </c>
      <c r="I20" s="61">
        <v>412000</v>
      </c>
      <c r="J20" s="61">
        <v>388100</v>
      </c>
      <c r="K20" s="61"/>
      <c r="L20" s="61"/>
      <c r="M20" s="58">
        <f t="shared" si="3"/>
        <v>86776519</v>
      </c>
      <c r="N20" s="54">
        <f t="shared" si="1"/>
        <v>86776519</v>
      </c>
    </row>
    <row r="21" spans="1:14" ht="31.5">
      <c r="A21" s="88" t="s">
        <v>72</v>
      </c>
      <c r="B21" s="90" t="s">
        <v>128</v>
      </c>
      <c r="C21" s="58">
        <v>10670132</v>
      </c>
      <c r="D21" s="61">
        <v>6520398</v>
      </c>
      <c r="E21" s="61">
        <v>992438</v>
      </c>
      <c r="F21" s="58">
        <f t="shared" si="5"/>
        <v>772450</v>
      </c>
      <c r="G21" s="61">
        <v>282450</v>
      </c>
      <c r="H21" s="61">
        <v>61200</v>
      </c>
      <c r="I21" s="61">
        <v>7300</v>
      </c>
      <c r="J21" s="61">
        <v>490000</v>
      </c>
      <c r="K21" s="61">
        <v>490000</v>
      </c>
      <c r="L21" s="61">
        <v>490000</v>
      </c>
      <c r="M21" s="58">
        <f t="shared" si="3"/>
        <v>11442582</v>
      </c>
      <c r="N21" s="54">
        <f t="shared" si="1"/>
        <v>11442582</v>
      </c>
    </row>
    <row r="22" spans="1:14" ht="31.5">
      <c r="A22" s="88" t="s">
        <v>38</v>
      </c>
      <c r="B22" s="90" t="s">
        <v>174</v>
      </c>
      <c r="C22" s="58">
        <f>C23+C24+C25+C26+C27+C28+C29</f>
        <v>575297</v>
      </c>
      <c r="D22" s="65">
        <f>D23+D24+D25+D26+D27+D28+D29</f>
        <v>85000</v>
      </c>
      <c r="E22" s="58">
        <f>E23+E24+E25+E26+E27+E28+E29</f>
        <v>0</v>
      </c>
      <c r="F22" s="58">
        <f>F23+F24+F25+F26+F27+F28+F29</f>
        <v>0</v>
      </c>
      <c r="G22" s="61"/>
      <c r="H22" s="61"/>
      <c r="I22" s="61"/>
      <c r="J22" s="61"/>
      <c r="K22" s="61"/>
      <c r="L22" s="61"/>
      <c r="M22" s="58">
        <f t="shared" si="3"/>
        <v>575297</v>
      </c>
      <c r="N22" s="54">
        <f t="shared" si="1"/>
        <v>575297</v>
      </c>
    </row>
    <row r="23" spans="1:14" ht="31.5">
      <c r="A23" s="88"/>
      <c r="B23" s="90" t="s">
        <v>309</v>
      </c>
      <c r="C23" s="58">
        <v>71305</v>
      </c>
      <c r="D23" s="61"/>
      <c r="E23" s="61"/>
      <c r="F23" s="58"/>
      <c r="G23" s="61"/>
      <c r="H23" s="61"/>
      <c r="I23" s="61"/>
      <c r="J23" s="61"/>
      <c r="K23" s="61"/>
      <c r="L23" s="61"/>
      <c r="M23" s="58">
        <f t="shared" si="3"/>
        <v>71305</v>
      </c>
      <c r="N23" s="54">
        <f t="shared" si="1"/>
        <v>71305</v>
      </c>
    </row>
    <row r="24" spans="1:14" ht="31.5">
      <c r="A24" s="88"/>
      <c r="B24" s="90" t="s">
        <v>256</v>
      </c>
      <c r="C24" s="58">
        <v>10000</v>
      </c>
      <c r="D24" s="61"/>
      <c r="E24" s="61"/>
      <c r="F24" s="58">
        <f t="shared" si="5"/>
        <v>0</v>
      </c>
      <c r="G24" s="61"/>
      <c r="H24" s="61"/>
      <c r="I24" s="61"/>
      <c r="J24" s="61"/>
      <c r="K24" s="61"/>
      <c r="L24" s="61"/>
      <c r="M24" s="58">
        <f t="shared" si="3"/>
        <v>10000</v>
      </c>
      <c r="N24" s="54">
        <f t="shared" si="1"/>
        <v>10000</v>
      </c>
    </row>
    <row r="25" spans="1:14" ht="31.5">
      <c r="A25" s="88"/>
      <c r="B25" s="90" t="s">
        <v>0</v>
      </c>
      <c r="C25" s="58">
        <v>46200</v>
      </c>
      <c r="D25" s="61"/>
      <c r="E25" s="61"/>
      <c r="F25" s="58">
        <f t="shared" si="5"/>
        <v>0</v>
      </c>
      <c r="G25" s="61"/>
      <c r="H25" s="61"/>
      <c r="I25" s="61"/>
      <c r="J25" s="61"/>
      <c r="K25" s="61"/>
      <c r="L25" s="61"/>
      <c r="M25" s="58">
        <f t="shared" si="3"/>
        <v>46200</v>
      </c>
      <c r="N25" s="54">
        <f t="shared" si="1"/>
        <v>46200</v>
      </c>
    </row>
    <row r="26" spans="1:14" ht="78.75">
      <c r="A26" s="88"/>
      <c r="B26" s="90" t="s">
        <v>234</v>
      </c>
      <c r="C26" s="58">
        <v>55000</v>
      </c>
      <c r="D26" s="61"/>
      <c r="E26" s="61"/>
      <c r="F26" s="58">
        <f t="shared" si="5"/>
        <v>0</v>
      </c>
      <c r="G26" s="61"/>
      <c r="H26" s="61"/>
      <c r="I26" s="61"/>
      <c r="J26" s="61"/>
      <c r="K26" s="61"/>
      <c r="L26" s="61"/>
      <c r="M26" s="58">
        <f t="shared" si="3"/>
        <v>55000</v>
      </c>
      <c r="N26" s="54">
        <f t="shared" si="1"/>
        <v>55000</v>
      </c>
    </row>
    <row r="27" spans="1:14" ht="31.5" customHeight="1">
      <c r="A27" s="88"/>
      <c r="B27" s="90" t="s">
        <v>275</v>
      </c>
      <c r="C27" s="58">
        <v>283472</v>
      </c>
      <c r="D27" s="61">
        <v>85000</v>
      </c>
      <c r="E27" s="61"/>
      <c r="F27" s="58">
        <f t="shared" si="5"/>
        <v>0</v>
      </c>
      <c r="G27" s="61"/>
      <c r="H27" s="61"/>
      <c r="I27" s="61"/>
      <c r="J27" s="61"/>
      <c r="K27" s="61"/>
      <c r="L27" s="61"/>
      <c r="M27" s="58">
        <f t="shared" si="3"/>
        <v>283472</v>
      </c>
      <c r="N27" s="54">
        <f t="shared" si="1"/>
        <v>283472</v>
      </c>
    </row>
    <row r="28" spans="1:14" ht="31.5">
      <c r="A28" s="88"/>
      <c r="B28" s="90" t="s">
        <v>186</v>
      </c>
      <c r="C28" s="58">
        <v>33060</v>
      </c>
      <c r="D28" s="61"/>
      <c r="E28" s="61"/>
      <c r="F28" s="58">
        <f t="shared" si="5"/>
        <v>0</v>
      </c>
      <c r="G28" s="61"/>
      <c r="H28" s="61"/>
      <c r="I28" s="61"/>
      <c r="J28" s="61"/>
      <c r="K28" s="61"/>
      <c r="L28" s="61"/>
      <c r="M28" s="58">
        <f t="shared" si="3"/>
        <v>33060</v>
      </c>
      <c r="N28" s="54">
        <f t="shared" si="1"/>
        <v>33060</v>
      </c>
    </row>
    <row r="29" spans="1:14" ht="47.25" customHeight="1">
      <c r="A29" s="88"/>
      <c r="B29" s="90" t="s">
        <v>274</v>
      </c>
      <c r="C29" s="58">
        <v>76260</v>
      </c>
      <c r="D29" s="61"/>
      <c r="E29" s="61"/>
      <c r="F29" s="58">
        <f t="shared" si="5"/>
        <v>0</v>
      </c>
      <c r="G29" s="61"/>
      <c r="H29" s="61"/>
      <c r="I29" s="61"/>
      <c r="J29" s="61"/>
      <c r="K29" s="61"/>
      <c r="L29" s="61"/>
      <c r="M29" s="58">
        <f t="shared" si="3"/>
        <v>76260</v>
      </c>
      <c r="N29" s="54">
        <f t="shared" si="1"/>
        <v>76260</v>
      </c>
    </row>
    <row r="30" spans="1:14" ht="16.5">
      <c r="A30" s="88" t="s">
        <v>73</v>
      </c>
      <c r="B30" s="90" t="s">
        <v>62</v>
      </c>
      <c r="C30" s="58">
        <v>1097262</v>
      </c>
      <c r="D30" s="61">
        <v>601900</v>
      </c>
      <c r="E30" s="61">
        <v>114720</v>
      </c>
      <c r="F30" s="58">
        <f t="shared" si="5"/>
        <v>40000</v>
      </c>
      <c r="G30" s="61"/>
      <c r="H30" s="61"/>
      <c r="I30" s="61"/>
      <c r="J30" s="61">
        <v>40000</v>
      </c>
      <c r="K30" s="61">
        <v>40000</v>
      </c>
      <c r="L30" s="61">
        <v>40000</v>
      </c>
      <c r="M30" s="58">
        <f t="shared" si="3"/>
        <v>1137262</v>
      </c>
      <c r="N30" s="54">
        <f t="shared" si="1"/>
        <v>1137262</v>
      </c>
    </row>
    <row r="31" spans="1:14" ht="31.5">
      <c r="A31" s="88" t="s">
        <v>74</v>
      </c>
      <c r="B31" s="90" t="s">
        <v>75</v>
      </c>
      <c r="C31" s="58">
        <v>727510</v>
      </c>
      <c r="D31" s="61">
        <v>331376</v>
      </c>
      <c r="E31" s="61">
        <v>115845</v>
      </c>
      <c r="F31" s="58">
        <f t="shared" si="5"/>
        <v>30000</v>
      </c>
      <c r="G31" s="61"/>
      <c r="H31" s="61"/>
      <c r="I31" s="61"/>
      <c r="J31" s="61">
        <v>30000</v>
      </c>
      <c r="K31" s="61">
        <v>30000</v>
      </c>
      <c r="L31" s="61">
        <v>30000</v>
      </c>
      <c r="M31" s="58">
        <f t="shared" si="3"/>
        <v>757510</v>
      </c>
      <c r="N31" s="54">
        <f t="shared" si="1"/>
        <v>757510</v>
      </c>
    </row>
    <row r="32" spans="1:14" ht="30.75" customHeight="1">
      <c r="A32" s="88" t="s">
        <v>76</v>
      </c>
      <c r="B32" s="90" t="s">
        <v>257</v>
      </c>
      <c r="C32" s="58">
        <v>343788</v>
      </c>
      <c r="D32" s="61">
        <v>223248</v>
      </c>
      <c r="E32" s="61">
        <v>10260</v>
      </c>
      <c r="F32" s="58">
        <f t="shared" si="5"/>
        <v>7000</v>
      </c>
      <c r="G32" s="61"/>
      <c r="H32" s="61"/>
      <c r="I32" s="61"/>
      <c r="J32" s="61">
        <v>7000</v>
      </c>
      <c r="K32" s="61">
        <v>7000</v>
      </c>
      <c r="L32" s="61">
        <v>7000</v>
      </c>
      <c r="M32" s="58">
        <f t="shared" si="3"/>
        <v>350788</v>
      </c>
      <c r="N32" s="54">
        <f t="shared" si="1"/>
        <v>350788</v>
      </c>
    </row>
    <row r="33" spans="1:14" ht="16.5">
      <c r="A33" s="88" t="s">
        <v>116</v>
      </c>
      <c r="B33" s="90" t="s">
        <v>175</v>
      </c>
      <c r="C33" s="71">
        <f>C34+C35+C36+C37+C38</f>
        <v>1045680</v>
      </c>
      <c r="D33" s="71">
        <f aca="true" t="shared" si="6" ref="D33:L33">D34+D35+D36+D37+D38</f>
        <v>11000</v>
      </c>
      <c r="E33" s="71">
        <f t="shared" si="6"/>
        <v>0</v>
      </c>
      <c r="F33" s="71">
        <f t="shared" si="6"/>
        <v>3387790</v>
      </c>
      <c r="G33" s="71">
        <f t="shared" si="6"/>
        <v>0</v>
      </c>
      <c r="H33" s="71">
        <f t="shared" si="6"/>
        <v>0</v>
      </c>
      <c r="I33" s="71">
        <f t="shared" si="6"/>
        <v>0</v>
      </c>
      <c r="J33" s="65">
        <f t="shared" si="6"/>
        <v>3387790</v>
      </c>
      <c r="K33" s="65">
        <f t="shared" si="6"/>
        <v>3387790</v>
      </c>
      <c r="L33" s="65">
        <f t="shared" si="6"/>
        <v>3387790</v>
      </c>
      <c r="M33" s="58">
        <f t="shared" si="3"/>
        <v>4433470</v>
      </c>
      <c r="N33" s="54">
        <f t="shared" si="1"/>
        <v>4433470</v>
      </c>
    </row>
    <row r="34" spans="1:14" ht="16.5">
      <c r="A34" s="88"/>
      <c r="B34" s="90" t="s">
        <v>315</v>
      </c>
      <c r="C34" s="58">
        <v>28000</v>
      </c>
      <c r="D34" s="61"/>
      <c r="E34" s="61"/>
      <c r="F34" s="58">
        <f aca="true" t="shared" si="7" ref="F34:F39">G34+J34</f>
        <v>0</v>
      </c>
      <c r="G34" s="61"/>
      <c r="H34" s="61"/>
      <c r="I34" s="61"/>
      <c r="J34" s="61"/>
      <c r="K34" s="61"/>
      <c r="L34" s="61"/>
      <c r="M34" s="58">
        <f t="shared" si="3"/>
        <v>28000</v>
      </c>
      <c r="N34" s="54">
        <f t="shared" si="1"/>
        <v>28000</v>
      </c>
    </row>
    <row r="35" spans="1:14" ht="110.25">
      <c r="A35" s="88"/>
      <c r="B35" s="90" t="s">
        <v>316</v>
      </c>
      <c r="C35" s="137">
        <v>36534</v>
      </c>
      <c r="D35" s="61">
        <v>11000</v>
      </c>
      <c r="E35" s="61"/>
      <c r="F35" s="58">
        <f t="shared" si="7"/>
        <v>3297790</v>
      </c>
      <c r="G35" s="61"/>
      <c r="H35" s="61"/>
      <c r="I35" s="61"/>
      <c r="J35" s="61">
        <v>3297790</v>
      </c>
      <c r="K35" s="61">
        <v>3297790</v>
      </c>
      <c r="L35" s="61">
        <v>3297790</v>
      </c>
      <c r="M35" s="58">
        <f t="shared" si="3"/>
        <v>3334324</v>
      </c>
      <c r="N35" s="54">
        <f t="shared" si="1"/>
        <v>3334324</v>
      </c>
    </row>
    <row r="36" spans="1:14" ht="47.25">
      <c r="A36" s="88"/>
      <c r="B36" s="93" t="s">
        <v>226</v>
      </c>
      <c r="C36" s="137">
        <v>23000</v>
      </c>
      <c r="D36" s="61"/>
      <c r="E36" s="61"/>
      <c r="F36" s="58">
        <f t="shared" si="7"/>
        <v>0</v>
      </c>
      <c r="G36" s="61"/>
      <c r="H36" s="61"/>
      <c r="I36" s="61"/>
      <c r="J36" s="61"/>
      <c r="K36" s="61"/>
      <c r="L36" s="61"/>
      <c r="M36" s="58">
        <f t="shared" si="3"/>
        <v>23000</v>
      </c>
      <c r="N36" s="54">
        <f t="shared" si="1"/>
        <v>23000</v>
      </c>
    </row>
    <row r="37" spans="1:14" ht="47.25">
      <c r="A37" s="88"/>
      <c r="B37" s="93" t="s">
        <v>273</v>
      </c>
      <c r="C37" s="137">
        <v>20000</v>
      </c>
      <c r="D37" s="61"/>
      <c r="E37" s="61"/>
      <c r="F37" s="58">
        <f t="shared" si="7"/>
        <v>0</v>
      </c>
      <c r="G37" s="61"/>
      <c r="H37" s="61"/>
      <c r="I37" s="61"/>
      <c r="J37" s="61"/>
      <c r="K37" s="61"/>
      <c r="L37" s="61"/>
      <c r="M37" s="58">
        <f t="shared" si="3"/>
        <v>20000</v>
      </c>
      <c r="N37" s="54">
        <f t="shared" si="1"/>
        <v>20000</v>
      </c>
    </row>
    <row r="38" spans="1:14" ht="31.5">
      <c r="A38" s="88"/>
      <c r="B38" s="93" t="s">
        <v>225</v>
      </c>
      <c r="C38" s="137">
        <v>938146</v>
      </c>
      <c r="D38" s="61"/>
      <c r="E38" s="61"/>
      <c r="F38" s="58">
        <f t="shared" si="7"/>
        <v>90000</v>
      </c>
      <c r="G38" s="61"/>
      <c r="H38" s="61"/>
      <c r="I38" s="61"/>
      <c r="J38" s="61">
        <v>90000</v>
      </c>
      <c r="K38" s="61">
        <v>90000</v>
      </c>
      <c r="L38" s="61">
        <v>90000</v>
      </c>
      <c r="M38" s="58">
        <f t="shared" si="3"/>
        <v>1028146</v>
      </c>
      <c r="N38" s="54">
        <f t="shared" si="1"/>
        <v>1028146</v>
      </c>
    </row>
    <row r="39" spans="1:14" ht="31.5">
      <c r="A39" s="88" t="s">
        <v>39</v>
      </c>
      <c r="B39" s="93" t="s">
        <v>107</v>
      </c>
      <c r="C39" s="138">
        <v>632000</v>
      </c>
      <c r="D39" s="57"/>
      <c r="E39" s="57"/>
      <c r="F39" s="58">
        <f t="shared" si="7"/>
        <v>0</v>
      </c>
      <c r="G39" s="55"/>
      <c r="H39" s="55"/>
      <c r="I39" s="55"/>
      <c r="J39" s="55"/>
      <c r="K39" s="55"/>
      <c r="L39" s="55"/>
      <c r="M39" s="58">
        <f t="shared" si="3"/>
        <v>632000</v>
      </c>
      <c r="N39" s="54">
        <f t="shared" si="1"/>
        <v>632000</v>
      </c>
    </row>
    <row r="40" spans="1:14" ht="47.25">
      <c r="A40" s="88" t="s">
        <v>42</v>
      </c>
      <c r="B40" s="90" t="s">
        <v>82</v>
      </c>
      <c r="C40" s="71">
        <v>2512820</v>
      </c>
      <c r="D40" s="61">
        <v>1433833</v>
      </c>
      <c r="E40" s="61">
        <v>85000</v>
      </c>
      <c r="F40" s="58">
        <f t="shared" si="5"/>
        <v>510000</v>
      </c>
      <c r="G40" s="61"/>
      <c r="H40" s="61"/>
      <c r="I40" s="61"/>
      <c r="J40" s="61">
        <v>510000</v>
      </c>
      <c r="K40" s="61">
        <v>510000</v>
      </c>
      <c r="L40" s="61">
        <v>510000</v>
      </c>
      <c r="M40" s="58">
        <f t="shared" si="3"/>
        <v>3022820</v>
      </c>
      <c r="N40" s="54">
        <f t="shared" si="1"/>
        <v>3022820</v>
      </c>
    </row>
    <row r="41" spans="1:14" ht="16.5">
      <c r="A41" s="86">
        <v>150101</v>
      </c>
      <c r="B41" s="104" t="s">
        <v>112</v>
      </c>
      <c r="C41" s="71"/>
      <c r="D41" s="61"/>
      <c r="E41" s="61"/>
      <c r="F41" s="58">
        <f t="shared" si="5"/>
        <v>2585815</v>
      </c>
      <c r="G41" s="61"/>
      <c r="H41" s="61"/>
      <c r="I41" s="61"/>
      <c r="J41" s="61">
        <v>2585815</v>
      </c>
      <c r="K41" s="61">
        <v>2585815</v>
      </c>
      <c r="L41" s="61">
        <v>2585815</v>
      </c>
      <c r="M41" s="58">
        <f t="shared" si="3"/>
        <v>2585815</v>
      </c>
      <c r="N41" s="54">
        <f t="shared" si="1"/>
        <v>2585815</v>
      </c>
    </row>
    <row r="42" spans="1:14" s="45" customFormat="1" ht="31.5">
      <c r="A42" s="130" t="s">
        <v>142</v>
      </c>
      <c r="B42" s="136" t="s">
        <v>219</v>
      </c>
      <c r="C42" s="56">
        <f>SUM(C43:C69)-C56</f>
        <v>301710800</v>
      </c>
      <c r="D42" s="56">
        <f aca="true" t="shared" si="8" ref="D42:M42">D43+D44+D45+D46+D47+D48+D49+D50+D51+D52+D53+D54+D55+D56+D65+D66+D67+D68+D69</f>
        <v>145237143</v>
      </c>
      <c r="E42" s="56">
        <f t="shared" si="8"/>
        <v>24016608</v>
      </c>
      <c r="F42" s="56">
        <f t="shared" si="8"/>
        <v>12199300</v>
      </c>
      <c r="G42" s="56">
        <f t="shared" si="8"/>
        <v>10529000</v>
      </c>
      <c r="H42" s="56">
        <f t="shared" si="8"/>
        <v>1201930</v>
      </c>
      <c r="I42" s="56">
        <f t="shared" si="8"/>
        <v>487300</v>
      </c>
      <c r="J42" s="56">
        <f t="shared" si="8"/>
        <v>1670300</v>
      </c>
      <c r="K42" s="56">
        <f t="shared" si="8"/>
        <v>1435300</v>
      </c>
      <c r="L42" s="56">
        <f t="shared" si="8"/>
        <v>1435300</v>
      </c>
      <c r="M42" s="56">
        <f t="shared" si="8"/>
        <v>313910100</v>
      </c>
      <c r="N42" s="54">
        <f t="shared" si="1"/>
        <v>313910100</v>
      </c>
    </row>
    <row r="43" spans="1:18" s="45" customFormat="1" ht="31.5">
      <c r="A43" s="88" t="s">
        <v>37</v>
      </c>
      <c r="B43" s="92" t="s">
        <v>229</v>
      </c>
      <c r="C43" s="58">
        <v>31636900</v>
      </c>
      <c r="D43" s="59"/>
      <c r="E43" s="59"/>
      <c r="F43" s="69">
        <f>G43+J43</f>
        <v>7405800</v>
      </c>
      <c r="G43" s="59">
        <v>5955800</v>
      </c>
      <c r="H43" s="59"/>
      <c r="I43" s="59"/>
      <c r="J43" s="59">
        <f>1350000+100000</f>
        <v>1450000</v>
      </c>
      <c r="K43" s="59">
        <v>1350000</v>
      </c>
      <c r="L43" s="59">
        <v>1350000</v>
      </c>
      <c r="M43" s="58">
        <f aca="true" t="shared" si="9" ref="M43:M69">SUM(F43,C43)</f>
        <v>39042700</v>
      </c>
      <c r="N43" s="54">
        <f t="shared" si="1"/>
        <v>39042700</v>
      </c>
      <c r="O43" s="72"/>
      <c r="P43" s="72"/>
      <c r="Q43" s="72"/>
      <c r="R43" s="72"/>
    </row>
    <row r="44" spans="1:18" s="45" customFormat="1" ht="31.5">
      <c r="A44" s="88" t="s">
        <v>72</v>
      </c>
      <c r="B44" s="92" t="s">
        <v>128</v>
      </c>
      <c r="C44" s="58">
        <v>429200</v>
      </c>
      <c r="D44" s="69"/>
      <c r="E44" s="69"/>
      <c r="F44" s="69">
        <f>G44+J44</f>
        <v>0</v>
      </c>
      <c r="G44" s="69"/>
      <c r="H44" s="69"/>
      <c r="I44" s="69"/>
      <c r="J44" s="69"/>
      <c r="K44" s="69"/>
      <c r="L44" s="69"/>
      <c r="M44" s="58">
        <f t="shared" si="9"/>
        <v>429200</v>
      </c>
      <c r="N44" s="54">
        <f t="shared" si="1"/>
        <v>429200</v>
      </c>
      <c r="O44" s="72"/>
      <c r="P44" s="72"/>
      <c r="Q44" s="72"/>
      <c r="R44" s="72"/>
    </row>
    <row r="45" spans="1:18" s="45" customFormat="1" ht="63">
      <c r="A45" s="88" t="s">
        <v>26</v>
      </c>
      <c r="B45" s="92" t="s">
        <v>133</v>
      </c>
      <c r="C45" s="58">
        <v>500000</v>
      </c>
      <c r="D45" s="59">
        <v>325300</v>
      </c>
      <c r="E45" s="59">
        <v>37000</v>
      </c>
      <c r="F45" s="69">
        <f>G45+J45</f>
        <v>60000</v>
      </c>
      <c r="G45" s="59">
        <v>60000</v>
      </c>
      <c r="H45" s="69"/>
      <c r="I45" s="69"/>
      <c r="J45" s="69"/>
      <c r="K45" s="69"/>
      <c r="L45" s="69"/>
      <c r="M45" s="58">
        <f t="shared" si="9"/>
        <v>560000</v>
      </c>
      <c r="N45" s="54">
        <f t="shared" si="1"/>
        <v>560000</v>
      </c>
      <c r="O45" s="72"/>
      <c r="P45" s="72"/>
      <c r="Q45" s="72"/>
      <c r="R45" s="72"/>
    </row>
    <row r="46" spans="1:14" ht="16.5">
      <c r="A46" s="88" t="s">
        <v>48</v>
      </c>
      <c r="B46" s="94" t="s">
        <v>94</v>
      </c>
      <c r="C46" s="58">
        <f>86325400+6000000</f>
        <v>92325400</v>
      </c>
      <c r="D46" s="62">
        <v>48200177</v>
      </c>
      <c r="E46" s="62">
        <v>8494692</v>
      </c>
      <c r="F46" s="58">
        <f>SUM(G46,J46)</f>
        <v>320000</v>
      </c>
      <c r="G46" s="62">
        <v>320000</v>
      </c>
      <c r="H46" s="62">
        <v>41400</v>
      </c>
      <c r="I46" s="62">
        <v>114000</v>
      </c>
      <c r="J46" s="62"/>
      <c r="K46" s="62"/>
      <c r="L46" s="55"/>
      <c r="M46" s="58">
        <f t="shared" si="9"/>
        <v>92645400</v>
      </c>
      <c r="N46" s="54">
        <f t="shared" si="1"/>
        <v>92645400</v>
      </c>
    </row>
    <row r="47" spans="1:14" ht="31.5">
      <c r="A47" s="88" t="s">
        <v>49</v>
      </c>
      <c r="B47" s="92" t="s">
        <v>83</v>
      </c>
      <c r="C47" s="58">
        <v>126109500</v>
      </c>
      <c r="D47" s="62">
        <v>72685600</v>
      </c>
      <c r="E47" s="62">
        <v>12952468</v>
      </c>
      <c r="F47" s="58">
        <f>SUM(G47,J47)</f>
        <v>2027600</v>
      </c>
      <c r="G47" s="62">
        <v>2007600</v>
      </c>
      <c r="H47" s="62">
        <v>290230</v>
      </c>
      <c r="I47" s="62">
        <v>236300</v>
      </c>
      <c r="J47" s="62">
        <v>20000</v>
      </c>
      <c r="K47" s="62"/>
      <c r="L47" s="55"/>
      <c r="M47" s="58">
        <f t="shared" si="9"/>
        <v>128137100</v>
      </c>
      <c r="N47" s="54">
        <f t="shared" si="1"/>
        <v>128137100</v>
      </c>
    </row>
    <row r="48" spans="1:14" ht="31.5">
      <c r="A48" s="88" t="s">
        <v>157</v>
      </c>
      <c r="B48" s="92" t="s">
        <v>158</v>
      </c>
      <c r="C48" s="58">
        <v>7040600</v>
      </c>
      <c r="D48" s="61">
        <v>4298170</v>
      </c>
      <c r="E48" s="61">
        <v>435200</v>
      </c>
      <c r="F48" s="58"/>
      <c r="G48" s="61"/>
      <c r="H48" s="61"/>
      <c r="I48" s="61"/>
      <c r="J48" s="61"/>
      <c r="K48" s="61"/>
      <c r="L48" s="61"/>
      <c r="M48" s="58">
        <f t="shared" si="9"/>
        <v>7040600</v>
      </c>
      <c r="N48" s="54">
        <f t="shared" si="1"/>
        <v>7040600</v>
      </c>
    </row>
    <row r="49" spans="1:14" ht="31.5">
      <c r="A49" s="88" t="s">
        <v>50</v>
      </c>
      <c r="B49" s="92" t="s">
        <v>9</v>
      </c>
      <c r="C49" s="58">
        <v>1708700</v>
      </c>
      <c r="D49" s="61">
        <v>890000</v>
      </c>
      <c r="E49" s="61">
        <v>233000</v>
      </c>
      <c r="F49" s="58">
        <f>SUM(G49,J49)</f>
        <v>0</v>
      </c>
      <c r="G49" s="61"/>
      <c r="H49" s="61"/>
      <c r="I49" s="61"/>
      <c r="J49" s="61"/>
      <c r="K49" s="61"/>
      <c r="L49" s="61"/>
      <c r="M49" s="58">
        <f t="shared" si="9"/>
        <v>1708700</v>
      </c>
      <c r="N49" s="54">
        <f t="shared" si="1"/>
        <v>1708700</v>
      </c>
    </row>
    <row r="50" spans="1:14" ht="16.5">
      <c r="A50" s="88" t="s">
        <v>51</v>
      </c>
      <c r="B50" s="92" t="s">
        <v>78</v>
      </c>
      <c r="C50" s="58">
        <v>7888500</v>
      </c>
      <c r="D50" s="61">
        <v>4988100</v>
      </c>
      <c r="E50" s="61">
        <v>562000</v>
      </c>
      <c r="F50" s="58">
        <f>SUM(G50,J50)</f>
        <v>0</v>
      </c>
      <c r="G50" s="61"/>
      <c r="H50" s="61"/>
      <c r="I50" s="61"/>
      <c r="J50" s="61"/>
      <c r="K50" s="61"/>
      <c r="L50" s="61"/>
      <c r="M50" s="58">
        <f t="shared" si="9"/>
        <v>7888500</v>
      </c>
      <c r="N50" s="54">
        <f t="shared" si="1"/>
        <v>7888500</v>
      </c>
    </row>
    <row r="51" spans="1:14" ht="16.5">
      <c r="A51" s="88" t="s">
        <v>52</v>
      </c>
      <c r="B51" s="92" t="s">
        <v>79</v>
      </c>
      <c r="C51" s="58">
        <v>4993500</v>
      </c>
      <c r="D51" s="57">
        <v>2878000</v>
      </c>
      <c r="E51" s="57">
        <v>482500</v>
      </c>
      <c r="F51" s="58">
        <f>SUM(G51,J51)</f>
        <v>300000</v>
      </c>
      <c r="G51" s="62">
        <v>285000</v>
      </c>
      <c r="H51" s="62"/>
      <c r="I51" s="62">
        <v>30000</v>
      </c>
      <c r="J51" s="62">
        <v>15000</v>
      </c>
      <c r="K51" s="62"/>
      <c r="L51" s="62"/>
      <c r="M51" s="58">
        <f t="shared" si="9"/>
        <v>5293500</v>
      </c>
      <c r="N51" s="54">
        <f t="shared" si="1"/>
        <v>5293500</v>
      </c>
    </row>
    <row r="52" spans="1:14" ht="47.25">
      <c r="A52" s="88" t="s">
        <v>53</v>
      </c>
      <c r="B52" s="92" t="s">
        <v>235</v>
      </c>
      <c r="C52" s="58">
        <v>838100</v>
      </c>
      <c r="D52" s="61">
        <v>565400</v>
      </c>
      <c r="E52" s="61">
        <v>41200</v>
      </c>
      <c r="F52" s="58">
        <f aca="true" t="shared" si="10" ref="F52:F68">SUM(G52,J52)</f>
        <v>0</v>
      </c>
      <c r="G52" s="61"/>
      <c r="H52" s="61"/>
      <c r="I52" s="61"/>
      <c r="J52" s="61"/>
      <c r="K52" s="61"/>
      <c r="L52" s="61"/>
      <c r="M52" s="58">
        <f t="shared" si="9"/>
        <v>838100</v>
      </c>
      <c r="N52" s="54">
        <f t="shared" si="1"/>
        <v>838100</v>
      </c>
    </row>
    <row r="53" spans="1:14" ht="31.5">
      <c r="A53" s="88" t="s">
        <v>54</v>
      </c>
      <c r="B53" s="92" t="s">
        <v>129</v>
      </c>
      <c r="C53" s="58">
        <v>1267900</v>
      </c>
      <c r="D53" s="61">
        <v>860000</v>
      </c>
      <c r="E53" s="61">
        <v>60000</v>
      </c>
      <c r="F53" s="58">
        <f t="shared" si="10"/>
        <v>2000000</v>
      </c>
      <c r="G53" s="61">
        <v>1900000</v>
      </c>
      <c r="H53" s="61">
        <v>870000</v>
      </c>
      <c r="I53" s="61">
        <v>107000</v>
      </c>
      <c r="J53" s="61">
        <v>100000</v>
      </c>
      <c r="K53" s="61"/>
      <c r="L53" s="61"/>
      <c r="M53" s="58">
        <f t="shared" si="9"/>
        <v>3267900</v>
      </c>
      <c r="N53" s="54">
        <f t="shared" si="1"/>
        <v>3267900</v>
      </c>
    </row>
    <row r="54" spans="1:14" ht="31.5">
      <c r="A54" s="88" t="s">
        <v>55</v>
      </c>
      <c r="B54" s="92" t="s">
        <v>10</v>
      </c>
      <c r="C54" s="58">
        <v>656900</v>
      </c>
      <c r="D54" s="61">
        <v>375000</v>
      </c>
      <c r="E54" s="61">
        <v>80000</v>
      </c>
      <c r="F54" s="58">
        <f t="shared" si="10"/>
        <v>0</v>
      </c>
      <c r="G54" s="61"/>
      <c r="H54" s="61"/>
      <c r="I54" s="61"/>
      <c r="J54" s="61"/>
      <c r="K54" s="61"/>
      <c r="L54" s="61"/>
      <c r="M54" s="58">
        <f t="shared" si="9"/>
        <v>656900</v>
      </c>
      <c r="N54" s="54">
        <f t="shared" si="1"/>
        <v>656900</v>
      </c>
    </row>
    <row r="55" spans="1:14" ht="20.25" customHeight="1">
      <c r="A55" s="88" t="s">
        <v>56</v>
      </c>
      <c r="B55" s="92" t="s">
        <v>57</v>
      </c>
      <c r="C55" s="58">
        <v>2431700</v>
      </c>
      <c r="D55" s="61">
        <v>1738400</v>
      </c>
      <c r="E55" s="61">
        <v>65100</v>
      </c>
      <c r="F55" s="58">
        <f t="shared" si="10"/>
        <v>0</v>
      </c>
      <c r="G55" s="61"/>
      <c r="H55" s="61"/>
      <c r="I55" s="61"/>
      <c r="J55" s="61"/>
      <c r="K55" s="61"/>
      <c r="L55" s="61"/>
      <c r="M55" s="58">
        <f t="shared" si="9"/>
        <v>2431700</v>
      </c>
      <c r="N55" s="54">
        <f t="shared" si="1"/>
        <v>2431700</v>
      </c>
    </row>
    <row r="56" spans="1:14" ht="33.75" customHeight="1">
      <c r="A56" s="88" t="s">
        <v>58</v>
      </c>
      <c r="B56" s="92" t="s">
        <v>230</v>
      </c>
      <c r="C56" s="71">
        <f aca="true" t="shared" si="11" ref="C56:H56">C57+C58+C59+C60+C61+C62+C63+C64</f>
        <v>10633000</v>
      </c>
      <c r="D56" s="61">
        <f t="shared" si="11"/>
        <v>6425850</v>
      </c>
      <c r="E56" s="61">
        <f t="shared" si="11"/>
        <v>514748</v>
      </c>
      <c r="F56" s="71">
        <f t="shared" si="11"/>
        <v>600</v>
      </c>
      <c r="G56" s="65">
        <f t="shared" si="11"/>
        <v>600</v>
      </c>
      <c r="H56" s="65">
        <f t="shared" si="11"/>
        <v>300</v>
      </c>
      <c r="I56" s="61"/>
      <c r="J56" s="61"/>
      <c r="K56" s="61"/>
      <c r="L56" s="61"/>
      <c r="M56" s="58">
        <f t="shared" si="9"/>
        <v>10633600</v>
      </c>
      <c r="N56" s="54">
        <f t="shared" si="1"/>
        <v>10633600</v>
      </c>
    </row>
    <row r="57" spans="1:14" ht="48.75" customHeight="1">
      <c r="A57" s="88"/>
      <c r="B57" s="92" t="s">
        <v>243</v>
      </c>
      <c r="C57" s="58">
        <v>2888900</v>
      </c>
      <c r="D57" s="61">
        <v>1949400</v>
      </c>
      <c r="E57" s="61">
        <v>128148</v>
      </c>
      <c r="F57" s="58">
        <f t="shared" si="10"/>
        <v>0</v>
      </c>
      <c r="G57" s="61"/>
      <c r="H57" s="61"/>
      <c r="I57" s="61"/>
      <c r="J57" s="61"/>
      <c r="K57" s="61"/>
      <c r="L57" s="61"/>
      <c r="M57" s="58">
        <f t="shared" si="9"/>
        <v>2888900</v>
      </c>
      <c r="N57" s="54">
        <f t="shared" si="1"/>
        <v>2888900</v>
      </c>
    </row>
    <row r="58" spans="1:14" ht="31.5">
      <c r="A58" s="88"/>
      <c r="B58" s="92" t="s">
        <v>244</v>
      </c>
      <c r="C58" s="58">
        <v>463700</v>
      </c>
      <c r="D58" s="61">
        <v>305000</v>
      </c>
      <c r="E58" s="61">
        <v>28800</v>
      </c>
      <c r="F58" s="58">
        <f t="shared" si="10"/>
        <v>0</v>
      </c>
      <c r="G58" s="61"/>
      <c r="H58" s="61"/>
      <c r="I58" s="61"/>
      <c r="J58" s="61"/>
      <c r="K58" s="61"/>
      <c r="L58" s="61"/>
      <c r="M58" s="58">
        <f t="shared" si="9"/>
        <v>463700</v>
      </c>
      <c r="N58" s="54">
        <f t="shared" si="1"/>
        <v>463700</v>
      </c>
    </row>
    <row r="59" spans="1:14" ht="47.25">
      <c r="A59" s="88"/>
      <c r="B59" s="92" t="s">
        <v>245</v>
      </c>
      <c r="C59" s="58">
        <v>1450000</v>
      </c>
      <c r="D59" s="61">
        <v>981400</v>
      </c>
      <c r="E59" s="61">
        <v>109300</v>
      </c>
      <c r="F59" s="58">
        <f t="shared" si="10"/>
        <v>0</v>
      </c>
      <c r="G59" s="61"/>
      <c r="H59" s="61"/>
      <c r="I59" s="61"/>
      <c r="J59" s="61"/>
      <c r="K59" s="61"/>
      <c r="L59" s="61"/>
      <c r="M59" s="58">
        <f t="shared" si="9"/>
        <v>1450000</v>
      </c>
      <c r="N59" s="54">
        <f t="shared" si="1"/>
        <v>1450000</v>
      </c>
    </row>
    <row r="60" spans="1:14" ht="84.75" customHeight="1">
      <c r="A60" s="88"/>
      <c r="B60" s="92" t="s">
        <v>246</v>
      </c>
      <c r="C60" s="58">
        <v>2317800</v>
      </c>
      <c r="D60" s="61">
        <v>1300000</v>
      </c>
      <c r="E60" s="61">
        <v>42100</v>
      </c>
      <c r="F60" s="58">
        <f t="shared" si="10"/>
        <v>0</v>
      </c>
      <c r="G60" s="61"/>
      <c r="H60" s="61"/>
      <c r="I60" s="61"/>
      <c r="J60" s="61"/>
      <c r="K60" s="61"/>
      <c r="L60" s="61"/>
      <c r="M60" s="58">
        <f t="shared" si="9"/>
        <v>2317800</v>
      </c>
      <c r="N60" s="54">
        <f t="shared" si="1"/>
        <v>2317800</v>
      </c>
    </row>
    <row r="61" spans="1:14" ht="31.5">
      <c r="A61" s="88"/>
      <c r="B61" s="92" t="s">
        <v>130</v>
      </c>
      <c r="C61" s="58">
        <f>98000+60000</f>
        <v>158000</v>
      </c>
      <c r="D61" s="61"/>
      <c r="E61" s="61"/>
      <c r="F61" s="58">
        <f t="shared" si="10"/>
        <v>0</v>
      </c>
      <c r="G61" s="61"/>
      <c r="H61" s="61"/>
      <c r="I61" s="61"/>
      <c r="J61" s="61"/>
      <c r="K61" s="61"/>
      <c r="L61" s="61"/>
      <c r="M61" s="58">
        <f t="shared" si="9"/>
        <v>158000</v>
      </c>
      <c r="N61" s="54">
        <f t="shared" si="1"/>
        <v>158000</v>
      </c>
    </row>
    <row r="62" spans="1:14" ht="48.75" customHeight="1">
      <c r="A62" s="88"/>
      <c r="B62" s="92" t="s">
        <v>247</v>
      </c>
      <c r="C62" s="58">
        <v>901900</v>
      </c>
      <c r="D62" s="61">
        <v>618750</v>
      </c>
      <c r="E62" s="61">
        <v>45300</v>
      </c>
      <c r="F62" s="58">
        <f t="shared" si="10"/>
        <v>0</v>
      </c>
      <c r="G62" s="61"/>
      <c r="H62" s="61"/>
      <c r="I62" s="61"/>
      <c r="J62" s="61"/>
      <c r="K62" s="61"/>
      <c r="L62" s="61"/>
      <c r="M62" s="58">
        <f t="shared" si="9"/>
        <v>901900</v>
      </c>
      <c r="N62" s="54">
        <f t="shared" si="1"/>
        <v>901900</v>
      </c>
    </row>
    <row r="63" spans="1:14" ht="31.5">
      <c r="A63" s="88"/>
      <c r="B63" s="92" t="s">
        <v>248</v>
      </c>
      <c r="C63" s="58">
        <v>859600</v>
      </c>
      <c r="D63" s="61">
        <v>525300</v>
      </c>
      <c r="E63" s="61">
        <v>42000</v>
      </c>
      <c r="F63" s="58">
        <f t="shared" si="10"/>
        <v>600</v>
      </c>
      <c r="G63" s="61">
        <v>600</v>
      </c>
      <c r="H63" s="61">
        <v>300</v>
      </c>
      <c r="I63" s="61"/>
      <c r="J63" s="61"/>
      <c r="K63" s="61"/>
      <c r="L63" s="61"/>
      <c r="M63" s="58">
        <f t="shared" si="9"/>
        <v>860200</v>
      </c>
      <c r="N63" s="54">
        <f t="shared" si="1"/>
        <v>860200</v>
      </c>
    </row>
    <row r="64" spans="1:14" ht="66.75" customHeight="1">
      <c r="A64" s="88"/>
      <c r="B64" s="92" t="s">
        <v>249</v>
      </c>
      <c r="C64" s="58">
        <v>1593100</v>
      </c>
      <c r="D64" s="61">
        <v>746000</v>
      </c>
      <c r="E64" s="61">
        <v>119100</v>
      </c>
      <c r="F64" s="58">
        <f t="shared" si="10"/>
        <v>0</v>
      </c>
      <c r="G64" s="61"/>
      <c r="H64" s="61"/>
      <c r="I64" s="61"/>
      <c r="J64" s="61"/>
      <c r="K64" s="61"/>
      <c r="L64" s="61"/>
      <c r="M64" s="58">
        <f t="shared" si="9"/>
        <v>1593100</v>
      </c>
      <c r="N64" s="54">
        <f t="shared" si="1"/>
        <v>1593100</v>
      </c>
    </row>
    <row r="65" spans="1:14" ht="47.25">
      <c r="A65" s="88" t="s">
        <v>59</v>
      </c>
      <c r="B65" s="92" t="s">
        <v>60</v>
      </c>
      <c r="C65" s="58">
        <v>295700</v>
      </c>
      <c r="D65" s="61">
        <v>193546</v>
      </c>
      <c r="E65" s="61">
        <v>14900</v>
      </c>
      <c r="F65" s="58">
        <f t="shared" si="10"/>
        <v>0</v>
      </c>
      <c r="G65" s="61"/>
      <c r="H65" s="61"/>
      <c r="I65" s="61"/>
      <c r="J65" s="61"/>
      <c r="K65" s="61"/>
      <c r="L65" s="61"/>
      <c r="M65" s="58">
        <f t="shared" si="9"/>
        <v>295700</v>
      </c>
      <c r="N65" s="54">
        <f t="shared" si="1"/>
        <v>295700</v>
      </c>
    </row>
    <row r="66" spans="1:14" ht="16.5">
      <c r="A66" s="88" t="s">
        <v>61</v>
      </c>
      <c r="B66" s="92" t="s">
        <v>62</v>
      </c>
      <c r="C66" s="58">
        <v>373000</v>
      </c>
      <c r="D66" s="61">
        <v>276600</v>
      </c>
      <c r="E66" s="61"/>
      <c r="F66" s="58">
        <f t="shared" si="10"/>
        <v>0</v>
      </c>
      <c r="G66" s="61"/>
      <c r="H66" s="61"/>
      <c r="I66" s="61"/>
      <c r="J66" s="61"/>
      <c r="K66" s="61"/>
      <c r="L66" s="61"/>
      <c r="M66" s="58">
        <f t="shared" si="9"/>
        <v>373000</v>
      </c>
      <c r="N66" s="54">
        <f t="shared" si="1"/>
        <v>373000</v>
      </c>
    </row>
    <row r="67" spans="1:14" ht="30">
      <c r="A67" s="88" t="s">
        <v>250</v>
      </c>
      <c r="B67" s="95" t="s">
        <v>276</v>
      </c>
      <c r="C67" s="58">
        <v>1050000</v>
      </c>
      <c r="D67" s="61"/>
      <c r="E67" s="61"/>
      <c r="F67" s="58"/>
      <c r="G67" s="61"/>
      <c r="H67" s="61"/>
      <c r="I67" s="61"/>
      <c r="J67" s="61"/>
      <c r="K67" s="61"/>
      <c r="L67" s="61"/>
      <c r="M67" s="58">
        <f t="shared" si="9"/>
        <v>1050000</v>
      </c>
      <c r="N67" s="54">
        <f t="shared" si="1"/>
        <v>1050000</v>
      </c>
    </row>
    <row r="68" spans="1:30" ht="45">
      <c r="A68" s="88" t="s">
        <v>153</v>
      </c>
      <c r="B68" s="95" t="s">
        <v>228</v>
      </c>
      <c r="C68" s="58">
        <v>10696200</v>
      </c>
      <c r="D68" s="61"/>
      <c r="E68" s="61"/>
      <c r="F68" s="58">
        <f t="shared" si="10"/>
        <v>0</v>
      </c>
      <c r="G68" s="61"/>
      <c r="H68" s="61"/>
      <c r="I68" s="61"/>
      <c r="J68" s="61"/>
      <c r="K68" s="61"/>
      <c r="L68" s="61"/>
      <c r="M68" s="58">
        <f t="shared" si="9"/>
        <v>10696200</v>
      </c>
      <c r="N68" s="54">
        <f t="shared" si="1"/>
        <v>10696200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6.5">
      <c r="A69" s="88" t="s">
        <v>31</v>
      </c>
      <c r="B69" s="92" t="s">
        <v>300</v>
      </c>
      <c r="C69" s="58">
        <v>836000</v>
      </c>
      <c r="D69" s="61">
        <v>537000</v>
      </c>
      <c r="E69" s="61">
        <v>43800</v>
      </c>
      <c r="F69" s="58">
        <f>G69+J69</f>
        <v>85300</v>
      </c>
      <c r="G69" s="61"/>
      <c r="H69" s="61"/>
      <c r="I69" s="61"/>
      <c r="J69" s="61">
        <v>85300</v>
      </c>
      <c r="K69" s="61">
        <v>85300</v>
      </c>
      <c r="L69" s="61">
        <v>85300</v>
      </c>
      <c r="M69" s="58">
        <f t="shared" si="9"/>
        <v>921300</v>
      </c>
      <c r="N69" s="54">
        <f t="shared" si="1"/>
        <v>921300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s="45" customFormat="1" ht="47.25">
      <c r="A70" s="130" t="s">
        <v>143</v>
      </c>
      <c r="B70" s="136" t="s">
        <v>214</v>
      </c>
      <c r="C70" s="56">
        <f>C71+C80+C81+C82+C83+C84+C85+C88+C89</f>
        <v>37870900</v>
      </c>
      <c r="D70" s="56">
        <f aca="true" t="shared" si="12" ref="D70:L70">D71+D80+D81+D82+D83+D84+D85+D88+D89</f>
        <v>17960028</v>
      </c>
      <c r="E70" s="56">
        <f t="shared" si="12"/>
        <v>5674681</v>
      </c>
      <c r="F70" s="56">
        <f t="shared" si="12"/>
        <v>9180300</v>
      </c>
      <c r="G70" s="56">
        <f t="shared" si="12"/>
        <v>8736500</v>
      </c>
      <c r="H70" s="56">
        <f t="shared" si="12"/>
        <v>0</v>
      </c>
      <c r="I70" s="56">
        <f t="shared" si="12"/>
        <v>0</v>
      </c>
      <c r="J70" s="56">
        <f t="shared" si="12"/>
        <v>443800</v>
      </c>
      <c r="K70" s="56">
        <f t="shared" si="12"/>
        <v>8800</v>
      </c>
      <c r="L70" s="56">
        <f t="shared" si="12"/>
        <v>8800</v>
      </c>
      <c r="M70" s="56">
        <f>M71+M80+M81+M82+M83+M84+M85+M88+M89</f>
        <v>47051200</v>
      </c>
      <c r="N70" s="54">
        <f aca="true" t="shared" si="13" ref="N70:N133">C70+F70</f>
        <v>47051200</v>
      </c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</row>
    <row r="71" spans="1:30" s="45" customFormat="1" ht="30">
      <c r="A71" s="88" t="s">
        <v>258</v>
      </c>
      <c r="B71" s="95" t="s">
        <v>259</v>
      </c>
      <c r="C71" s="58">
        <f>C72+C73+C77</f>
        <v>1666805</v>
      </c>
      <c r="D71" s="69"/>
      <c r="E71" s="69"/>
      <c r="F71" s="69"/>
      <c r="G71" s="69"/>
      <c r="H71" s="69"/>
      <c r="I71" s="69"/>
      <c r="J71" s="69"/>
      <c r="K71" s="69"/>
      <c r="L71" s="69"/>
      <c r="M71" s="58">
        <f aca="true" t="shared" si="14" ref="M71:M89">SUM(F71,C71)</f>
        <v>1666805</v>
      </c>
      <c r="N71" s="54">
        <f t="shared" si="13"/>
        <v>1666805</v>
      </c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</row>
    <row r="72" spans="1:30" s="45" customFormat="1" ht="30">
      <c r="A72" s="88"/>
      <c r="B72" s="95" t="s">
        <v>260</v>
      </c>
      <c r="C72" s="58">
        <v>250000</v>
      </c>
      <c r="D72" s="69"/>
      <c r="E72" s="69"/>
      <c r="F72" s="69"/>
      <c r="G72" s="69"/>
      <c r="H72" s="69"/>
      <c r="I72" s="69"/>
      <c r="J72" s="69"/>
      <c r="K72" s="69"/>
      <c r="L72" s="69"/>
      <c r="M72" s="58">
        <f t="shared" si="14"/>
        <v>250000</v>
      </c>
      <c r="N72" s="54">
        <f t="shared" si="13"/>
        <v>250000</v>
      </c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</row>
    <row r="73" spans="1:30" s="45" customFormat="1" ht="30">
      <c r="A73" s="88"/>
      <c r="B73" s="96" t="s">
        <v>289</v>
      </c>
      <c r="C73" s="58">
        <f>C74+C75+C76</f>
        <v>300405</v>
      </c>
      <c r="D73" s="69"/>
      <c r="E73" s="69"/>
      <c r="F73" s="69"/>
      <c r="G73" s="69"/>
      <c r="H73" s="69"/>
      <c r="I73" s="69"/>
      <c r="J73" s="69"/>
      <c r="K73" s="69"/>
      <c r="L73" s="69"/>
      <c r="M73" s="58">
        <f t="shared" si="14"/>
        <v>300405</v>
      </c>
      <c r="N73" s="54">
        <f t="shared" si="13"/>
        <v>300405</v>
      </c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</row>
    <row r="74" spans="1:30" s="45" customFormat="1" ht="16.5" customHeight="1">
      <c r="A74" s="88" t="s">
        <v>207</v>
      </c>
      <c r="B74" s="96" t="s">
        <v>290</v>
      </c>
      <c r="C74" s="58">
        <v>204130</v>
      </c>
      <c r="D74" s="69"/>
      <c r="E74" s="69"/>
      <c r="F74" s="69"/>
      <c r="G74" s="69"/>
      <c r="H74" s="69"/>
      <c r="I74" s="69"/>
      <c r="J74" s="69"/>
      <c r="K74" s="69"/>
      <c r="L74" s="69"/>
      <c r="M74" s="58">
        <f t="shared" si="14"/>
        <v>204130</v>
      </c>
      <c r="N74" s="54">
        <f t="shared" si="13"/>
        <v>204130</v>
      </c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</row>
    <row r="75" spans="1:30" s="45" customFormat="1" ht="30">
      <c r="A75" s="88"/>
      <c r="B75" s="96" t="s">
        <v>291</v>
      </c>
      <c r="C75" s="58">
        <v>73120</v>
      </c>
      <c r="D75" s="69"/>
      <c r="E75" s="69"/>
      <c r="F75" s="69"/>
      <c r="G75" s="69"/>
      <c r="H75" s="69"/>
      <c r="I75" s="69"/>
      <c r="J75" s="69"/>
      <c r="K75" s="69"/>
      <c r="L75" s="69"/>
      <c r="M75" s="58">
        <f t="shared" si="14"/>
        <v>73120</v>
      </c>
      <c r="N75" s="54">
        <f t="shared" si="13"/>
        <v>73120</v>
      </c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</row>
    <row r="76" spans="1:30" s="45" customFormat="1" ht="78.75" customHeight="1">
      <c r="A76" s="88"/>
      <c r="B76" s="96" t="s">
        <v>292</v>
      </c>
      <c r="C76" s="58">
        <v>23155</v>
      </c>
      <c r="D76" s="69"/>
      <c r="E76" s="69"/>
      <c r="F76" s="69"/>
      <c r="G76" s="69"/>
      <c r="H76" s="69"/>
      <c r="I76" s="69"/>
      <c r="J76" s="69"/>
      <c r="K76" s="69"/>
      <c r="L76" s="69"/>
      <c r="M76" s="58">
        <f t="shared" si="14"/>
        <v>23155</v>
      </c>
      <c r="N76" s="54">
        <f t="shared" si="13"/>
        <v>23155</v>
      </c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</row>
    <row r="77" spans="1:30" s="45" customFormat="1" ht="19.5" customHeight="1">
      <c r="A77" s="88"/>
      <c r="B77" s="95" t="s">
        <v>293</v>
      </c>
      <c r="C77" s="58">
        <f>C78+C79</f>
        <v>1116400</v>
      </c>
      <c r="D77" s="69"/>
      <c r="E77" s="69"/>
      <c r="F77" s="69"/>
      <c r="G77" s="69"/>
      <c r="H77" s="69"/>
      <c r="I77" s="69"/>
      <c r="J77" s="69"/>
      <c r="K77" s="69"/>
      <c r="L77" s="69"/>
      <c r="M77" s="58">
        <f t="shared" si="14"/>
        <v>1116400</v>
      </c>
      <c r="N77" s="54">
        <f t="shared" si="13"/>
        <v>1116400</v>
      </c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</row>
    <row r="78" spans="1:30" s="45" customFormat="1" ht="30">
      <c r="A78" s="88" t="s">
        <v>207</v>
      </c>
      <c r="B78" s="95" t="s">
        <v>294</v>
      </c>
      <c r="C78" s="58">
        <v>616400</v>
      </c>
      <c r="D78" s="69"/>
      <c r="E78" s="69"/>
      <c r="F78" s="69"/>
      <c r="G78" s="69"/>
      <c r="H78" s="69"/>
      <c r="I78" s="69"/>
      <c r="J78" s="69"/>
      <c r="K78" s="69"/>
      <c r="L78" s="69"/>
      <c r="M78" s="58">
        <f t="shared" si="14"/>
        <v>616400</v>
      </c>
      <c r="N78" s="54">
        <f t="shared" si="13"/>
        <v>616400</v>
      </c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</row>
    <row r="79" spans="1:30" s="45" customFormat="1" ht="45">
      <c r="A79" s="88"/>
      <c r="B79" s="95" t="s">
        <v>295</v>
      </c>
      <c r="C79" s="58">
        <v>500000</v>
      </c>
      <c r="D79" s="69"/>
      <c r="E79" s="69"/>
      <c r="F79" s="69"/>
      <c r="G79" s="69"/>
      <c r="H79" s="69"/>
      <c r="I79" s="69"/>
      <c r="J79" s="69"/>
      <c r="K79" s="69"/>
      <c r="L79" s="69"/>
      <c r="M79" s="58">
        <f t="shared" si="14"/>
        <v>500000</v>
      </c>
      <c r="N79" s="54">
        <f t="shared" si="13"/>
        <v>500000</v>
      </c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</row>
    <row r="80" spans="1:30" ht="47.25">
      <c r="A80" s="88" t="s">
        <v>21</v>
      </c>
      <c r="B80" s="97" t="s">
        <v>255</v>
      </c>
      <c r="C80" s="58">
        <v>460900</v>
      </c>
      <c r="D80" s="63"/>
      <c r="E80" s="63"/>
      <c r="F80" s="64">
        <f aca="true" t="shared" si="15" ref="F80:F86">SUM(G80,J80)</f>
        <v>0</v>
      </c>
      <c r="G80" s="63"/>
      <c r="H80" s="63"/>
      <c r="I80" s="63"/>
      <c r="J80" s="63"/>
      <c r="K80" s="63"/>
      <c r="L80" s="63"/>
      <c r="M80" s="58">
        <f t="shared" si="14"/>
        <v>460900</v>
      </c>
      <c r="N80" s="54">
        <f t="shared" si="13"/>
        <v>460900</v>
      </c>
      <c r="O80" s="24"/>
      <c r="P80" s="23"/>
      <c r="Q80" s="25"/>
      <c r="R80" s="25"/>
      <c r="S80" s="25"/>
      <c r="T80" s="25"/>
      <c r="U80" s="23"/>
      <c r="V80" s="25"/>
      <c r="W80" s="25"/>
      <c r="X80" s="25"/>
      <c r="Y80" s="25"/>
      <c r="Z80" s="25"/>
      <c r="AA80" s="23"/>
      <c r="AB80" s="1"/>
      <c r="AC80" s="1"/>
      <c r="AD80" s="1"/>
    </row>
    <row r="81" spans="1:30" ht="31.5">
      <c r="A81" s="88" t="s">
        <v>2</v>
      </c>
      <c r="B81" s="97" t="s">
        <v>3</v>
      </c>
      <c r="C81" s="55">
        <v>230300</v>
      </c>
      <c r="D81" s="57"/>
      <c r="E81" s="57"/>
      <c r="F81" s="64">
        <f t="shared" si="15"/>
        <v>0</v>
      </c>
      <c r="G81" s="57"/>
      <c r="H81" s="57"/>
      <c r="I81" s="57"/>
      <c r="J81" s="57"/>
      <c r="K81" s="57"/>
      <c r="L81" s="57"/>
      <c r="M81" s="58">
        <f t="shared" si="14"/>
        <v>230300</v>
      </c>
      <c r="N81" s="54">
        <f t="shared" si="13"/>
        <v>230300</v>
      </c>
      <c r="O81" s="24"/>
      <c r="P81" s="23"/>
      <c r="Q81" s="25"/>
      <c r="R81" s="25"/>
      <c r="S81" s="25"/>
      <c r="T81" s="25"/>
      <c r="U81" s="23"/>
      <c r="V81" s="25"/>
      <c r="W81" s="25"/>
      <c r="X81" s="25"/>
      <c r="Y81" s="25"/>
      <c r="Z81" s="25"/>
      <c r="AA81" s="23"/>
      <c r="AB81" s="1"/>
      <c r="AC81" s="1"/>
      <c r="AD81" s="1"/>
    </row>
    <row r="82" spans="1:30" ht="31.5">
      <c r="A82" s="88" t="s">
        <v>22</v>
      </c>
      <c r="B82" s="98" t="s">
        <v>84</v>
      </c>
      <c r="C82" s="55">
        <v>3463450</v>
      </c>
      <c r="D82" s="57">
        <v>1838830</v>
      </c>
      <c r="E82" s="57">
        <v>516590</v>
      </c>
      <c r="F82" s="64">
        <f t="shared" si="15"/>
        <v>1050000</v>
      </c>
      <c r="G82" s="57">
        <v>1050000</v>
      </c>
      <c r="H82" s="57"/>
      <c r="I82" s="57"/>
      <c r="J82" s="57"/>
      <c r="K82" s="57"/>
      <c r="L82" s="55"/>
      <c r="M82" s="58">
        <f t="shared" si="14"/>
        <v>4513450</v>
      </c>
      <c r="N82" s="54">
        <f t="shared" si="13"/>
        <v>4513450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47.25">
      <c r="A83" s="88" t="s">
        <v>23</v>
      </c>
      <c r="B83" s="97" t="s">
        <v>122</v>
      </c>
      <c r="C83" s="55">
        <v>24998650</v>
      </c>
      <c r="D83" s="57">
        <v>12194260</v>
      </c>
      <c r="E83" s="57">
        <v>4489640</v>
      </c>
      <c r="F83" s="64">
        <f t="shared" si="15"/>
        <v>8121500</v>
      </c>
      <c r="G83" s="57">
        <v>7686500</v>
      </c>
      <c r="H83" s="57"/>
      <c r="I83" s="57"/>
      <c r="J83" s="57">
        <v>435000</v>
      </c>
      <c r="K83" s="57"/>
      <c r="L83" s="62"/>
      <c r="M83" s="58">
        <f t="shared" si="14"/>
        <v>33120150</v>
      </c>
      <c r="N83" s="54">
        <f t="shared" si="13"/>
        <v>33120150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33" customHeight="1">
      <c r="A84" s="88" t="s">
        <v>24</v>
      </c>
      <c r="B84" s="101" t="s">
        <v>137</v>
      </c>
      <c r="C84" s="55">
        <v>4243000</v>
      </c>
      <c r="D84" s="57">
        <v>2728160</v>
      </c>
      <c r="E84" s="57">
        <v>178800</v>
      </c>
      <c r="F84" s="64">
        <f t="shared" si="15"/>
        <v>8800</v>
      </c>
      <c r="G84" s="55"/>
      <c r="H84" s="55"/>
      <c r="I84" s="55"/>
      <c r="J84" s="62">
        <v>8800</v>
      </c>
      <c r="K84" s="62">
        <v>8800</v>
      </c>
      <c r="L84" s="62">
        <v>8800</v>
      </c>
      <c r="M84" s="58">
        <f t="shared" si="14"/>
        <v>4251800</v>
      </c>
      <c r="N84" s="54">
        <f t="shared" si="13"/>
        <v>4251800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6.5">
      <c r="A85" s="88" t="s">
        <v>25</v>
      </c>
      <c r="B85" s="102" t="s">
        <v>279</v>
      </c>
      <c r="C85" s="55">
        <f>C86+C87</f>
        <v>2301495</v>
      </c>
      <c r="D85" s="62">
        <f aca="true" t="shared" si="16" ref="D85:L85">D86+D87</f>
        <v>1198778</v>
      </c>
      <c r="E85" s="62">
        <f t="shared" si="16"/>
        <v>489651</v>
      </c>
      <c r="F85" s="64">
        <f t="shared" si="15"/>
        <v>0</v>
      </c>
      <c r="G85" s="55">
        <f t="shared" si="16"/>
        <v>0</v>
      </c>
      <c r="H85" s="55">
        <f t="shared" si="16"/>
        <v>0</v>
      </c>
      <c r="I85" s="55">
        <f t="shared" si="16"/>
        <v>0</v>
      </c>
      <c r="J85" s="55">
        <f t="shared" si="16"/>
        <v>0</v>
      </c>
      <c r="K85" s="55">
        <f t="shared" si="16"/>
        <v>0</v>
      </c>
      <c r="L85" s="55">
        <f t="shared" si="16"/>
        <v>0</v>
      </c>
      <c r="M85" s="58">
        <f t="shared" si="14"/>
        <v>2301495</v>
      </c>
      <c r="N85" s="54">
        <f t="shared" si="13"/>
        <v>2301495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49.5" customHeight="1">
      <c r="A86" s="88" t="s">
        <v>207</v>
      </c>
      <c r="B86" s="102" t="s">
        <v>280</v>
      </c>
      <c r="C86" s="55">
        <v>1105100</v>
      </c>
      <c r="D86" s="57">
        <v>530178</v>
      </c>
      <c r="E86" s="57">
        <v>338151</v>
      </c>
      <c r="F86" s="64">
        <f t="shared" si="15"/>
        <v>0</v>
      </c>
      <c r="G86" s="55"/>
      <c r="H86" s="55"/>
      <c r="I86" s="55"/>
      <c r="J86" s="55"/>
      <c r="K86" s="55"/>
      <c r="L86" s="55"/>
      <c r="M86" s="58">
        <f t="shared" si="14"/>
        <v>1105100</v>
      </c>
      <c r="N86" s="54">
        <f t="shared" si="13"/>
        <v>1105100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64.5" customHeight="1">
      <c r="A87" s="88"/>
      <c r="B87" s="102" t="s">
        <v>281</v>
      </c>
      <c r="C87" s="55">
        <v>1196395</v>
      </c>
      <c r="D87" s="57">
        <v>668600</v>
      </c>
      <c r="E87" s="57">
        <v>151500</v>
      </c>
      <c r="F87" s="55"/>
      <c r="G87" s="55"/>
      <c r="H87" s="55"/>
      <c r="I87" s="55"/>
      <c r="J87" s="55"/>
      <c r="K87" s="55"/>
      <c r="L87" s="55"/>
      <c r="M87" s="58">
        <f t="shared" si="14"/>
        <v>1196395</v>
      </c>
      <c r="N87" s="54">
        <f t="shared" si="13"/>
        <v>1196395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62.25" customHeight="1">
      <c r="A88" s="88" t="s">
        <v>202</v>
      </c>
      <c r="B88" s="97" t="s">
        <v>203</v>
      </c>
      <c r="C88" s="55">
        <v>486300</v>
      </c>
      <c r="D88" s="57"/>
      <c r="E88" s="57"/>
      <c r="F88" s="55"/>
      <c r="G88" s="55"/>
      <c r="H88" s="55"/>
      <c r="I88" s="55"/>
      <c r="J88" s="55"/>
      <c r="K88" s="55"/>
      <c r="L88" s="55"/>
      <c r="M88" s="58">
        <f t="shared" si="14"/>
        <v>486300</v>
      </c>
      <c r="N88" s="54">
        <f t="shared" si="13"/>
        <v>486300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1.5">
      <c r="A89" s="88" t="s">
        <v>204</v>
      </c>
      <c r="B89" s="97" t="s">
        <v>205</v>
      </c>
      <c r="C89" s="55">
        <v>20000</v>
      </c>
      <c r="D89" s="57"/>
      <c r="E89" s="57"/>
      <c r="F89" s="55"/>
      <c r="G89" s="55"/>
      <c r="H89" s="55"/>
      <c r="I89" s="55"/>
      <c r="J89" s="55"/>
      <c r="K89" s="55"/>
      <c r="L89" s="55"/>
      <c r="M89" s="55">
        <f t="shared" si="14"/>
        <v>20000</v>
      </c>
      <c r="N89" s="54">
        <f t="shared" si="13"/>
        <v>20000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14" s="45" customFormat="1" ht="31.5">
      <c r="A90" s="130" t="s">
        <v>145</v>
      </c>
      <c r="B90" s="133" t="s">
        <v>179</v>
      </c>
      <c r="C90" s="56">
        <f>C91+C92+C95+C97+C102</f>
        <v>4170111</v>
      </c>
      <c r="D90" s="56">
        <f aca="true" t="shared" si="17" ref="D90:M90">D91+D92+D95+D97+D102</f>
        <v>1163352</v>
      </c>
      <c r="E90" s="56">
        <f t="shared" si="17"/>
        <v>123800</v>
      </c>
      <c r="F90" s="56">
        <f t="shared" si="17"/>
        <v>918489</v>
      </c>
      <c r="G90" s="56">
        <f t="shared" si="17"/>
        <v>900000</v>
      </c>
      <c r="H90" s="56">
        <f t="shared" si="17"/>
        <v>0</v>
      </c>
      <c r="I90" s="56">
        <f t="shared" si="17"/>
        <v>0</v>
      </c>
      <c r="J90" s="56">
        <f t="shared" si="17"/>
        <v>18489</v>
      </c>
      <c r="K90" s="56">
        <f t="shared" si="17"/>
        <v>18489</v>
      </c>
      <c r="L90" s="56">
        <f t="shared" si="17"/>
        <v>18489</v>
      </c>
      <c r="M90" s="56">
        <f t="shared" si="17"/>
        <v>5088600</v>
      </c>
      <c r="N90" s="54">
        <f t="shared" si="13"/>
        <v>5088600</v>
      </c>
    </row>
    <row r="91" spans="1:14" ht="31.5">
      <c r="A91" s="88" t="s">
        <v>13</v>
      </c>
      <c r="B91" s="93" t="s">
        <v>198</v>
      </c>
      <c r="C91" s="55">
        <v>969200</v>
      </c>
      <c r="D91" s="62">
        <v>641625</v>
      </c>
      <c r="E91" s="57">
        <v>29233</v>
      </c>
      <c r="F91" s="55">
        <f>SUM(G91,J91)</f>
        <v>0</v>
      </c>
      <c r="G91" s="57"/>
      <c r="H91" s="55"/>
      <c r="I91" s="55"/>
      <c r="J91" s="55"/>
      <c r="K91" s="55"/>
      <c r="L91" s="55"/>
      <c r="M91" s="55">
        <f aca="true" t="shared" si="18" ref="M91:M103">SUM(F91,C91)</f>
        <v>969200</v>
      </c>
      <c r="N91" s="54">
        <f t="shared" si="13"/>
        <v>969200</v>
      </c>
    </row>
    <row r="92" spans="1:14" ht="48.75" customHeight="1">
      <c r="A92" s="88" t="s">
        <v>14</v>
      </c>
      <c r="B92" s="93" t="s">
        <v>197</v>
      </c>
      <c r="C92" s="55">
        <f>C93+C94</f>
        <v>76100</v>
      </c>
      <c r="D92" s="62">
        <f aca="true" t="shared" si="19" ref="D92:L92">D93+D94</f>
        <v>1280</v>
      </c>
      <c r="E92" s="55">
        <f t="shared" si="19"/>
        <v>0</v>
      </c>
      <c r="F92" s="55">
        <f t="shared" si="19"/>
        <v>0</v>
      </c>
      <c r="G92" s="55">
        <f t="shared" si="19"/>
        <v>0</v>
      </c>
      <c r="H92" s="55">
        <f t="shared" si="19"/>
        <v>0</v>
      </c>
      <c r="I92" s="55">
        <f t="shared" si="19"/>
        <v>0</v>
      </c>
      <c r="J92" s="55">
        <f t="shared" si="19"/>
        <v>0</v>
      </c>
      <c r="K92" s="55">
        <f t="shared" si="19"/>
        <v>0</v>
      </c>
      <c r="L92" s="55">
        <f t="shared" si="19"/>
        <v>0</v>
      </c>
      <c r="M92" s="55">
        <f t="shared" si="18"/>
        <v>76100</v>
      </c>
      <c r="N92" s="54">
        <f t="shared" si="13"/>
        <v>76100</v>
      </c>
    </row>
    <row r="93" spans="1:14" ht="32.25" customHeight="1">
      <c r="A93" s="88" t="s">
        <v>207</v>
      </c>
      <c r="B93" s="93" t="s">
        <v>225</v>
      </c>
      <c r="C93" s="55">
        <v>65917</v>
      </c>
      <c r="D93" s="62">
        <v>1280</v>
      </c>
      <c r="E93" s="55"/>
      <c r="F93" s="55"/>
      <c r="G93" s="62"/>
      <c r="H93" s="55"/>
      <c r="I93" s="55"/>
      <c r="J93" s="55"/>
      <c r="K93" s="55"/>
      <c r="L93" s="55"/>
      <c r="M93" s="55">
        <f t="shared" si="18"/>
        <v>65917</v>
      </c>
      <c r="N93" s="54">
        <f t="shared" si="13"/>
        <v>65917</v>
      </c>
    </row>
    <row r="94" spans="1:14" ht="81.75" customHeight="1">
      <c r="A94" s="88"/>
      <c r="B94" s="92" t="s">
        <v>270</v>
      </c>
      <c r="C94" s="55">
        <v>10183</v>
      </c>
      <c r="D94" s="62"/>
      <c r="E94" s="55"/>
      <c r="F94" s="55"/>
      <c r="G94" s="62"/>
      <c r="H94" s="55"/>
      <c r="I94" s="55"/>
      <c r="J94" s="55"/>
      <c r="K94" s="55"/>
      <c r="L94" s="55"/>
      <c r="M94" s="55">
        <f t="shared" si="18"/>
        <v>10183</v>
      </c>
      <c r="N94" s="54">
        <f t="shared" si="13"/>
        <v>10183</v>
      </c>
    </row>
    <row r="95" spans="1:14" ht="47.25">
      <c r="A95" s="88" t="s">
        <v>15</v>
      </c>
      <c r="B95" s="93" t="s">
        <v>98</v>
      </c>
      <c r="C95" s="55">
        <v>701200</v>
      </c>
      <c r="D95" s="62"/>
      <c r="E95" s="55"/>
      <c r="F95" s="64">
        <f>SUM(G95,J95)</f>
        <v>0</v>
      </c>
      <c r="G95" s="62"/>
      <c r="H95" s="55"/>
      <c r="I95" s="55"/>
      <c r="J95" s="55"/>
      <c r="K95" s="55"/>
      <c r="L95" s="55"/>
      <c r="M95" s="55">
        <f t="shared" si="18"/>
        <v>701200</v>
      </c>
      <c r="N95" s="54">
        <f t="shared" si="13"/>
        <v>701200</v>
      </c>
    </row>
    <row r="96" spans="1:14" ht="31.5">
      <c r="A96" s="88" t="s">
        <v>207</v>
      </c>
      <c r="B96" s="93" t="s">
        <v>225</v>
      </c>
      <c r="C96" s="55">
        <v>621200</v>
      </c>
      <c r="D96" s="62"/>
      <c r="E96" s="55"/>
      <c r="F96" s="64"/>
      <c r="G96" s="62"/>
      <c r="H96" s="55"/>
      <c r="I96" s="55"/>
      <c r="J96" s="55"/>
      <c r="K96" s="55"/>
      <c r="L96" s="55"/>
      <c r="M96" s="55">
        <f t="shared" si="18"/>
        <v>621200</v>
      </c>
      <c r="N96" s="54">
        <f t="shared" si="13"/>
        <v>621200</v>
      </c>
    </row>
    <row r="97" spans="1:14" ht="16.5">
      <c r="A97" s="88" t="s">
        <v>16</v>
      </c>
      <c r="B97" s="93" t="s">
        <v>99</v>
      </c>
      <c r="C97" s="55">
        <f>C98+C99+C100</f>
        <v>955611</v>
      </c>
      <c r="D97" s="62">
        <f>D98+D99+D100</f>
        <v>520447</v>
      </c>
      <c r="E97" s="62">
        <f>E98+E99+E100</f>
        <v>94567</v>
      </c>
      <c r="F97" s="55">
        <f>F98+F99+F100</f>
        <v>18489</v>
      </c>
      <c r="G97" s="62">
        <f aca="true" t="shared" si="20" ref="G97:L97">G98</f>
        <v>0</v>
      </c>
      <c r="H97" s="62">
        <f t="shared" si="20"/>
        <v>0</v>
      </c>
      <c r="I97" s="62">
        <f t="shared" si="20"/>
        <v>0</v>
      </c>
      <c r="J97" s="62">
        <f t="shared" si="20"/>
        <v>18489</v>
      </c>
      <c r="K97" s="62">
        <f t="shared" si="20"/>
        <v>18489</v>
      </c>
      <c r="L97" s="62">
        <f t="shared" si="20"/>
        <v>18489</v>
      </c>
      <c r="M97" s="55">
        <f t="shared" si="18"/>
        <v>974100</v>
      </c>
      <c r="N97" s="54">
        <f t="shared" si="13"/>
        <v>974100</v>
      </c>
    </row>
    <row r="98" spans="1:14" ht="47.25">
      <c r="A98" s="88" t="s">
        <v>207</v>
      </c>
      <c r="B98" s="100" t="s">
        <v>312</v>
      </c>
      <c r="C98" s="55">
        <v>321511</v>
      </c>
      <c r="D98" s="62">
        <v>169145</v>
      </c>
      <c r="E98" s="62">
        <v>54282</v>
      </c>
      <c r="F98" s="64">
        <f>G98+J98</f>
        <v>18489</v>
      </c>
      <c r="G98" s="62"/>
      <c r="H98" s="62"/>
      <c r="I98" s="62"/>
      <c r="J98" s="62">
        <v>18489</v>
      </c>
      <c r="K98" s="62">
        <v>18489</v>
      </c>
      <c r="L98" s="62">
        <v>18489</v>
      </c>
      <c r="M98" s="55">
        <f t="shared" si="18"/>
        <v>340000</v>
      </c>
      <c r="N98" s="54">
        <f t="shared" si="13"/>
        <v>340000</v>
      </c>
    </row>
    <row r="99" spans="1:14" ht="47.25">
      <c r="A99" s="88"/>
      <c r="B99" s="93" t="s">
        <v>313</v>
      </c>
      <c r="C99" s="55">
        <v>328235</v>
      </c>
      <c r="D99" s="62">
        <v>163528</v>
      </c>
      <c r="E99" s="57">
        <v>30436</v>
      </c>
      <c r="F99" s="55"/>
      <c r="G99" s="55"/>
      <c r="H99" s="55"/>
      <c r="I99" s="55"/>
      <c r="J99" s="55"/>
      <c r="K99" s="55"/>
      <c r="L99" s="55"/>
      <c r="M99" s="55">
        <f t="shared" si="18"/>
        <v>328235</v>
      </c>
      <c r="N99" s="54">
        <f t="shared" si="13"/>
        <v>328235</v>
      </c>
    </row>
    <row r="100" spans="1:14" ht="78.75">
      <c r="A100" s="88"/>
      <c r="B100" s="93" t="s">
        <v>296</v>
      </c>
      <c r="C100" s="55">
        <v>305865</v>
      </c>
      <c r="D100" s="62">
        <v>187774</v>
      </c>
      <c r="E100" s="57">
        <v>9849</v>
      </c>
      <c r="F100" s="55"/>
      <c r="G100" s="55"/>
      <c r="H100" s="55"/>
      <c r="I100" s="55"/>
      <c r="J100" s="55"/>
      <c r="K100" s="55"/>
      <c r="L100" s="55"/>
      <c r="M100" s="55">
        <f t="shared" si="18"/>
        <v>305865</v>
      </c>
      <c r="N100" s="54">
        <f t="shared" si="13"/>
        <v>305865</v>
      </c>
    </row>
    <row r="101" spans="1:14" ht="31.5">
      <c r="A101" s="88"/>
      <c r="B101" s="93" t="s">
        <v>225</v>
      </c>
      <c r="C101" s="55">
        <v>21700</v>
      </c>
      <c r="D101" s="62"/>
      <c r="E101" s="57"/>
      <c r="F101" s="55"/>
      <c r="G101" s="55"/>
      <c r="H101" s="55"/>
      <c r="I101" s="55"/>
      <c r="J101" s="55"/>
      <c r="K101" s="55"/>
      <c r="L101" s="55"/>
      <c r="M101" s="55">
        <f t="shared" si="18"/>
        <v>21700</v>
      </c>
      <c r="N101" s="54">
        <f t="shared" si="13"/>
        <v>21700</v>
      </c>
    </row>
    <row r="102" spans="1:14" ht="114" customHeight="1">
      <c r="A102" s="88" t="s">
        <v>1</v>
      </c>
      <c r="B102" s="93" t="s">
        <v>187</v>
      </c>
      <c r="C102" s="55">
        <f>C103</f>
        <v>1468000</v>
      </c>
      <c r="D102" s="62"/>
      <c r="E102" s="57"/>
      <c r="F102" s="55">
        <f>G102+J102</f>
        <v>900000</v>
      </c>
      <c r="G102" s="62">
        <v>900000</v>
      </c>
      <c r="H102" s="55"/>
      <c r="I102" s="55"/>
      <c r="J102" s="55"/>
      <c r="K102" s="55"/>
      <c r="L102" s="55"/>
      <c r="M102" s="55">
        <f t="shared" si="18"/>
        <v>2368000</v>
      </c>
      <c r="N102" s="54">
        <f t="shared" si="13"/>
        <v>2368000</v>
      </c>
    </row>
    <row r="103" spans="1:14" ht="49.5" customHeight="1">
      <c r="A103" s="88" t="s">
        <v>207</v>
      </c>
      <c r="B103" s="93" t="s">
        <v>226</v>
      </c>
      <c r="C103" s="55">
        <v>1468000</v>
      </c>
      <c r="D103" s="62"/>
      <c r="E103" s="57"/>
      <c r="F103" s="55">
        <f>G103+J103</f>
        <v>0</v>
      </c>
      <c r="G103" s="62"/>
      <c r="H103" s="55"/>
      <c r="I103" s="55"/>
      <c r="J103" s="55"/>
      <c r="K103" s="55"/>
      <c r="L103" s="55"/>
      <c r="M103" s="55">
        <f t="shared" si="18"/>
        <v>1468000</v>
      </c>
      <c r="N103" s="54">
        <f t="shared" si="13"/>
        <v>1468000</v>
      </c>
    </row>
    <row r="104" spans="1:14" ht="31.5" customHeight="1">
      <c r="A104" s="130" t="s">
        <v>144</v>
      </c>
      <c r="B104" s="133" t="s">
        <v>189</v>
      </c>
      <c r="C104" s="56">
        <f>C105+C106</f>
        <v>1874700</v>
      </c>
      <c r="D104" s="56">
        <f aca="true" t="shared" si="21" ref="D104:M104">D105+D106</f>
        <v>925458</v>
      </c>
      <c r="E104" s="56">
        <f t="shared" si="21"/>
        <v>246200</v>
      </c>
      <c r="F104" s="56">
        <f t="shared" si="21"/>
        <v>0</v>
      </c>
      <c r="G104" s="56">
        <f t="shared" si="21"/>
        <v>0</v>
      </c>
      <c r="H104" s="56">
        <f t="shared" si="21"/>
        <v>0</v>
      </c>
      <c r="I104" s="56">
        <f t="shared" si="21"/>
        <v>0</v>
      </c>
      <c r="J104" s="56">
        <f t="shared" si="21"/>
        <v>0</v>
      </c>
      <c r="K104" s="56">
        <f t="shared" si="21"/>
        <v>0</v>
      </c>
      <c r="L104" s="56">
        <f t="shared" si="21"/>
        <v>0</v>
      </c>
      <c r="M104" s="56">
        <f t="shared" si="21"/>
        <v>1874700</v>
      </c>
      <c r="N104" s="54">
        <f t="shared" si="13"/>
        <v>1874700</v>
      </c>
    </row>
    <row r="105" spans="1:14" ht="21.75" customHeight="1">
      <c r="A105" s="88" t="s">
        <v>27</v>
      </c>
      <c r="B105" s="99" t="s">
        <v>224</v>
      </c>
      <c r="C105" s="55">
        <v>1659700</v>
      </c>
      <c r="D105" s="62">
        <v>800458</v>
      </c>
      <c r="E105" s="62">
        <v>220200</v>
      </c>
      <c r="F105" s="55">
        <f>SUM(G105,J105)</f>
        <v>0</v>
      </c>
      <c r="G105" s="62"/>
      <c r="H105" s="62"/>
      <c r="I105" s="62"/>
      <c r="J105" s="62"/>
      <c r="K105" s="62"/>
      <c r="L105" s="62"/>
      <c r="M105" s="55">
        <f>SUM(F105,C105)</f>
        <v>1659700</v>
      </c>
      <c r="N105" s="54">
        <f t="shared" si="13"/>
        <v>1659700</v>
      </c>
    </row>
    <row r="106" spans="1:14" ht="31.5" customHeight="1">
      <c r="A106" s="88" t="s">
        <v>180</v>
      </c>
      <c r="B106" s="93" t="s">
        <v>188</v>
      </c>
      <c r="C106" s="55">
        <v>215000</v>
      </c>
      <c r="D106" s="62">
        <v>125000</v>
      </c>
      <c r="E106" s="62">
        <v>26000</v>
      </c>
      <c r="F106" s="55">
        <f>SUM(G106,J106)</f>
        <v>0</v>
      </c>
      <c r="G106" s="61"/>
      <c r="H106" s="61"/>
      <c r="I106" s="61"/>
      <c r="J106" s="61"/>
      <c r="K106" s="61"/>
      <c r="L106" s="61"/>
      <c r="M106" s="58">
        <f>SUM(F106,C106)</f>
        <v>215000</v>
      </c>
      <c r="N106" s="54">
        <f t="shared" si="13"/>
        <v>215000</v>
      </c>
    </row>
    <row r="107" spans="1:14" ht="68.25" customHeight="1">
      <c r="A107" s="130" t="s">
        <v>150</v>
      </c>
      <c r="B107" s="133" t="s">
        <v>210</v>
      </c>
      <c r="C107" s="56">
        <f>C108</f>
        <v>1080000</v>
      </c>
      <c r="D107" s="56">
        <f aca="true" t="shared" si="22" ref="D107:L107">D108</f>
        <v>0</v>
      </c>
      <c r="E107" s="56">
        <f t="shared" si="22"/>
        <v>0</v>
      </c>
      <c r="F107" s="56">
        <f t="shared" si="22"/>
        <v>0</v>
      </c>
      <c r="G107" s="56">
        <f t="shared" si="22"/>
        <v>0</v>
      </c>
      <c r="H107" s="56">
        <f t="shared" si="22"/>
        <v>0</v>
      </c>
      <c r="I107" s="56">
        <f t="shared" si="22"/>
        <v>0</v>
      </c>
      <c r="J107" s="56">
        <f t="shared" si="22"/>
        <v>0</v>
      </c>
      <c r="K107" s="56"/>
      <c r="L107" s="56">
        <f t="shared" si="22"/>
        <v>0</v>
      </c>
      <c r="M107" s="56">
        <f>C107+F107</f>
        <v>1080000</v>
      </c>
      <c r="N107" s="54">
        <f t="shared" si="13"/>
        <v>1080000</v>
      </c>
    </row>
    <row r="108" spans="1:14" ht="31.5" customHeight="1">
      <c r="A108" s="88" t="s">
        <v>28</v>
      </c>
      <c r="B108" s="99" t="s">
        <v>77</v>
      </c>
      <c r="C108" s="64">
        <f>C109</f>
        <v>1080000</v>
      </c>
      <c r="D108" s="66">
        <f aca="true" t="shared" si="23" ref="D108:L108">D109</f>
        <v>0</v>
      </c>
      <c r="E108" s="66">
        <f t="shared" si="23"/>
        <v>0</v>
      </c>
      <c r="F108" s="78">
        <f t="shared" si="23"/>
        <v>0</v>
      </c>
      <c r="G108" s="66">
        <f t="shared" si="23"/>
        <v>0</v>
      </c>
      <c r="H108" s="66">
        <f t="shared" si="23"/>
        <v>0</v>
      </c>
      <c r="I108" s="66">
        <f t="shared" si="23"/>
        <v>0</v>
      </c>
      <c r="J108" s="66">
        <f t="shared" si="23"/>
        <v>0</v>
      </c>
      <c r="K108" s="66"/>
      <c r="L108" s="66">
        <f t="shared" si="23"/>
        <v>0</v>
      </c>
      <c r="M108" s="55">
        <f>SUM(F108,C108)</f>
        <v>1080000</v>
      </c>
      <c r="N108" s="54">
        <f t="shared" si="13"/>
        <v>1080000</v>
      </c>
    </row>
    <row r="109" spans="1:14" ht="63" customHeight="1">
      <c r="A109" s="88" t="s">
        <v>207</v>
      </c>
      <c r="B109" s="99" t="s">
        <v>223</v>
      </c>
      <c r="C109" s="64">
        <v>1080000</v>
      </c>
      <c r="D109" s="66"/>
      <c r="E109" s="66"/>
      <c r="F109" s="55"/>
      <c r="G109" s="66"/>
      <c r="H109" s="66"/>
      <c r="I109" s="66"/>
      <c r="J109" s="66"/>
      <c r="K109" s="66"/>
      <c r="L109" s="66"/>
      <c r="M109" s="55">
        <f>SUM(F109,C109)</f>
        <v>1080000</v>
      </c>
      <c r="N109" s="54">
        <f t="shared" si="13"/>
        <v>1080000</v>
      </c>
    </row>
    <row r="110" spans="1:14" s="45" customFormat="1" ht="31.5">
      <c r="A110" s="130" t="s">
        <v>178</v>
      </c>
      <c r="B110" s="133" t="s">
        <v>201</v>
      </c>
      <c r="C110" s="56">
        <f>SUM(C111:C117)</f>
        <v>30079500</v>
      </c>
      <c r="D110" s="56">
        <f aca="true" t="shared" si="24" ref="D110:M110">D111+D112+D113+D114+D115+D116+D117</f>
        <v>9806100</v>
      </c>
      <c r="E110" s="56">
        <f t="shared" si="24"/>
        <v>1463961</v>
      </c>
      <c r="F110" s="56">
        <f t="shared" si="24"/>
        <v>864800</v>
      </c>
      <c r="G110" s="56">
        <f t="shared" si="24"/>
        <v>532200</v>
      </c>
      <c r="H110" s="56">
        <f t="shared" si="24"/>
        <v>77930</v>
      </c>
      <c r="I110" s="56">
        <f t="shared" si="24"/>
        <v>56800</v>
      </c>
      <c r="J110" s="56">
        <f t="shared" si="24"/>
        <v>332600</v>
      </c>
      <c r="K110" s="56">
        <f t="shared" si="24"/>
        <v>240000</v>
      </c>
      <c r="L110" s="56">
        <f t="shared" si="24"/>
        <v>240000</v>
      </c>
      <c r="M110" s="56">
        <f t="shared" si="24"/>
        <v>30944300</v>
      </c>
      <c r="N110" s="54">
        <f t="shared" si="13"/>
        <v>30944300</v>
      </c>
    </row>
    <row r="111" spans="1:14" ht="16.5">
      <c r="A111" s="88" t="s">
        <v>29</v>
      </c>
      <c r="B111" s="93" t="s">
        <v>80</v>
      </c>
      <c r="C111" s="55">
        <v>9797670</v>
      </c>
      <c r="D111" s="61"/>
      <c r="E111" s="61"/>
      <c r="F111" s="55">
        <f aca="true" t="shared" si="25" ref="F111:F119">SUM(G111,J111)</f>
        <v>0</v>
      </c>
      <c r="G111" s="61"/>
      <c r="H111" s="61"/>
      <c r="I111" s="61"/>
      <c r="J111" s="61"/>
      <c r="K111" s="61"/>
      <c r="L111" s="61"/>
      <c r="M111" s="58">
        <f aca="true" t="shared" si="26" ref="M111:M121">SUM(F111,C111)</f>
        <v>9797670</v>
      </c>
      <c r="N111" s="54">
        <f t="shared" si="13"/>
        <v>9797670</v>
      </c>
    </row>
    <row r="112" spans="1:14" ht="47.25">
      <c r="A112" s="88" t="s">
        <v>30</v>
      </c>
      <c r="B112" s="93" t="s">
        <v>101</v>
      </c>
      <c r="C112" s="55">
        <v>3245400</v>
      </c>
      <c r="D112" s="61"/>
      <c r="E112" s="61"/>
      <c r="F112" s="55">
        <f t="shared" si="25"/>
        <v>0</v>
      </c>
      <c r="G112" s="61"/>
      <c r="H112" s="61"/>
      <c r="I112" s="61"/>
      <c r="J112" s="61"/>
      <c r="K112" s="61"/>
      <c r="L112" s="61"/>
      <c r="M112" s="58">
        <f t="shared" si="26"/>
        <v>3245400</v>
      </c>
      <c r="N112" s="54">
        <f t="shared" si="13"/>
        <v>3245400</v>
      </c>
    </row>
    <row r="113" spans="1:14" ht="16.5">
      <c r="A113" s="88" t="s">
        <v>31</v>
      </c>
      <c r="B113" s="93" t="s">
        <v>102</v>
      </c>
      <c r="C113" s="55">
        <v>7613190</v>
      </c>
      <c r="D113" s="61">
        <v>4940100</v>
      </c>
      <c r="E113" s="61">
        <v>599790</v>
      </c>
      <c r="F113" s="55">
        <f t="shared" si="25"/>
        <v>458000</v>
      </c>
      <c r="G113" s="61">
        <v>169000</v>
      </c>
      <c r="H113" s="61">
        <v>37930</v>
      </c>
      <c r="I113" s="61">
        <v>14000</v>
      </c>
      <c r="J113" s="61">
        <f>289000</f>
        <v>289000</v>
      </c>
      <c r="K113" s="61">
        <v>240000</v>
      </c>
      <c r="L113" s="61">
        <v>240000</v>
      </c>
      <c r="M113" s="58">
        <f t="shared" si="26"/>
        <v>8071190</v>
      </c>
      <c r="N113" s="54">
        <f t="shared" si="13"/>
        <v>8071190</v>
      </c>
    </row>
    <row r="114" spans="1:14" ht="16.5">
      <c r="A114" s="88" t="s">
        <v>32</v>
      </c>
      <c r="B114" s="93" t="s">
        <v>103</v>
      </c>
      <c r="C114" s="55">
        <v>3161920</v>
      </c>
      <c r="D114" s="61">
        <v>2043600</v>
      </c>
      <c r="E114" s="61">
        <v>306520</v>
      </c>
      <c r="F114" s="55">
        <f t="shared" si="25"/>
        <v>100000</v>
      </c>
      <c r="G114" s="61">
        <v>96000</v>
      </c>
      <c r="H114" s="61">
        <v>20000</v>
      </c>
      <c r="I114" s="61">
        <v>40000</v>
      </c>
      <c r="J114" s="61">
        <v>4000</v>
      </c>
      <c r="K114" s="61"/>
      <c r="L114" s="61"/>
      <c r="M114" s="58">
        <f t="shared" si="26"/>
        <v>3261920</v>
      </c>
      <c r="N114" s="54">
        <f t="shared" si="13"/>
        <v>3261920</v>
      </c>
    </row>
    <row r="115" spans="1:14" ht="16.5">
      <c r="A115" s="88" t="s">
        <v>33</v>
      </c>
      <c r="B115" s="93" t="s">
        <v>104</v>
      </c>
      <c r="C115" s="55">
        <v>3482607</v>
      </c>
      <c r="D115" s="61">
        <v>2118500</v>
      </c>
      <c r="E115" s="61">
        <v>441107</v>
      </c>
      <c r="F115" s="55">
        <f t="shared" si="25"/>
        <v>301800</v>
      </c>
      <c r="G115" s="61">
        <v>262200</v>
      </c>
      <c r="H115" s="61">
        <v>20000</v>
      </c>
      <c r="I115" s="61">
        <v>2800</v>
      </c>
      <c r="J115" s="61">
        <v>39600</v>
      </c>
      <c r="K115" s="61"/>
      <c r="L115" s="61"/>
      <c r="M115" s="58">
        <f t="shared" si="26"/>
        <v>3784407</v>
      </c>
      <c r="N115" s="54">
        <f t="shared" si="13"/>
        <v>3784407</v>
      </c>
    </row>
    <row r="116" spans="1:14" ht="33" customHeight="1">
      <c r="A116" s="88" t="s">
        <v>34</v>
      </c>
      <c r="B116" s="93" t="s">
        <v>105</v>
      </c>
      <c r="C116" s="55">
        <v>689284</v>
      </c>
      <c r="D116" s="61">
        <v>433700</v>
      </c>
      <c r="E116" s="61">
        <v>24184</v>
      </c>
      <c r="F116" s="55">
        <f t="shared" si="25"/>
        <v>5000</v>
      </c>
      <c r="G116" s="61">
        <v>5000</v>
      </c>
      <c r="H116" s="61"/>
      <c r="I116" s="61"/>
      <c r="J116" s="61"/>
      <c r="K116" s="61"/>
      <c r="L116" s="61"/>
      <c r="M116" s="58">
        <f t="shared" si="26"/>
        <v>694284</v>
      </c>
      <c r="N116" s="54">
        <f t="shared" si="13"/>
        <v>694284</v>
      </c>
    </row>
    <row r="117" spans="1:14" ht="31.5">
      <c r="A117" s="88" t="s">
        <v>35</v>
      </c>
      <c r="B117" s="100" t="s">
        <v>177</v>
      </c>
      <c r="C117" s="71">
        <f>C118+C119+C120+C121</f>
        <v>2089429</v>
      </c>
      <c r="D117" s="65">
        <f>D118+D119+D120</f>
        <v>270200</v>
      </c>
      <c r="E117" s="65">
        <f>E118+E119+E120</f>
        <v>92360</v>
      </c>
      <c r="F117" s="71">
        <f>F118+F119+F120</f>
        <v>0</v>
      </c>
      <c r="G117" s="61"/>
      <c r="H117" s="61"/>
      <c r="I117" s="61"/>
      <c r="J117" s="61"/>
      <c r="K117" s="61"/>
      <c r="L117" s="61"/>
      <c r="M117" s="58">
        <f t="shared" si="26"/>
        <v>2089429</v>
      </c>
      <c r="N117" s="54">
        <f t="shared" si="13"/>
        <v>2089429</v>
      </c>
    </row>
    <row r="118" spans="1:14" ht="31.5">
      <c r="A118" s="88" t="s">
        <v>207</v>
      </c>
      <c r="B118" s="93" t="s">
        <v>131</v>
      </c>
      <c r="C118" s="64">
        <v>240328</v>
      </c>
      <c r="D118" s="65">
        <v>127600</v>
      </c>
      <c r="E118" s="65">
        <v>46180</v>
      </c>
      <c r="F118" s="64">
        <f t="shared" si="25"/>
        <v>0</v>
      </c>
      <c r="G118" s="65"/>
      <c r="H118" s="65"/>
      <c r="I118" s="65"/>
      <c r="J118" s="65"/>
      <c r="K118" s="65"/>
      <c r="L118" s="65"/>
      <c r="M118" s="58">
        <f t="shared" si="26"/>
        <v>240328</v>
      </c>
      <c r="N118" s="54">
        <f t="shared" si="13"/>
        <v>240328</v>
      </c>
    </row>
    <row r="119" spans="1:14" ht="31.5">
      <c r="A119" s="88"/>
      <c r="B119" s="93" t="s">
        <v>132</v>
      </c>
      <c r="C119" s="64">
        <v>207781</v>
      </c>
      <c r="D119" s="65">
        <v>102600</v>
      </c>
      <c r="E119" s="65">
        <v>46180</v>
      </c>
      <c r="F119" s="64">
        <f t="shared" si="25"/>
        <v>0</v>
      </c>
      <c r="G119" s="65"/>
      <c r="H119" s="65"/>
      <c r="I119" s="65"/>
      <c r="J119" s="65"/>
      <c r="K119" s="65"/>
      <c r="L119" s="65"/>
      <c r="M119" s="58">
        <f t="shared" si="26"/>
        <v>207781</v>
      </c>
      <c r="N119" s="54">
        <f t="shared" si="13"/>
        <v>207781</v>
      </c>
    </row>
    <row r="120" spans="1:14" ht="16.5">
      <c r="A120" s="88"/>
      <c r="B120" s="93" t="s">
        <v>148</v>
      </c>
      <c r="C120" s="64">
        <v>1571320</v>
      </c>
      <c r="D120" s="65">
        <v>40000</v>
      </c>
      <c r="E120" s="65"/>
      <c r="F120" s="64"/>
      <c r="G120" s="65"/>
      <c r="H120" s="65"/>
      <c r="I120" s="65"/>
      <c r="J120" s="65"/>
      <c r="K120" s="65"/>
      <c r="L120" s="65"/>
      <c r="M120" s="58">
        <f t="shared" si="26"/>
        <v>1571320</v>
      </c>
      <c r="N120" s="54">
        <f t="shared" si="13"/>
        <v>1571320</v>
      </c>
    </row>
    <row r="121" spans="1:14" ht="63">
      <c r="A121" s="88"/>
      <c r="B121" s="93" t="s">
        <v>302</v>
      </c>
      <c r="C121" s="64">
        <v>70000</v>
      </c>
      <c r="D121" s="65"/>
      <c r="E121" s="65"/>
      <c r="F121" s="64"/>
      <c r="G121" s="65"/>
      <c r="H121" s="65"/>
      <c r="I121" s="65"/>
      <c r="J121" s="65"/>
      <c r="K121" s="65"/>
      <c r="L121" s="65"/>
      <c r="M121" s="58">
        <f t="shared" si="26"/>
        <v>70000</v>
      </c>
      <c r="N121" s="54">
        <f t="shared" si="13"/>
        <v>70000</v>
      </c>
    </row>
    <row r="122" spans="1:14" s="45" customFormat="1" ht="47.25">
      <c r="A122" s="130" t="s">
        <v>146</v>
      </c>
      <c r="B122" s="133" t="s">
        <v>227</v>
      </c>
      <c r="C122" s="56">
        <f>SUM(C123:C131)</f>
        <v>10075000</v>
      </c>
      <c r="D122" s="56">
        <f>SUM(D123:D131)</f>
        <v>2419387</v>
      </c>
      <c r="E122" s="56">
        <f>SUM(E123:E131)</f>
        <v>149171</v>
      </c>
      <c r="F122" s="56">
        <f>G122+J122</f>
        <v>72000</v>
      </c>
      <c r="G122" s="56">
        <f aca="true" t="shared" si="27" ref="G122:L122">SUM(G123:G131)</f>
        <v>17000</v>
      </c>
      <c r="H122" s="56">
        <f t="shared" si="27"/>
        <v>0</v>
      </c>
      <c r="I122" s="56">
        <f t="shared" si="27"/>
        <v>7000</v>
      </c>
      <c r="J122" s="56">
        <f t="shared" si="27"/>
        <v>55000</v>
      </c>
      <c r="K122" s="56">
        <f t="shared" si="27"/>
        <v>55000</v>
      </c>
      <c r="L122" s="56">
        <f t="shared" si="27"/>
        <v>55000</v>
      </c>
      <c r="M122" s="56">
        <f>C122+F122</f>
        <v>10147000</v>
      </c>
      <c r="N122" s="54">
        <f t="shared" si="13"/>
        <v>10147000</v>
      </c>
    </row>
    <row r="123" spans="1:14" s="10" customFormat="1" ht="31.5">
      <c r="A123" s="88" t="s">
        <v>39</v>
      </c>
      <c r="B123" s="93" t="s">
        <v>107</v>
      </c>
      <c r="C123" s="55">
        <v>2775100</v>
      </c>
      <c r="D123" s="61"/>
      <c r="E123" s="61"/>
      <c r="F123" s="55">
        <f aca="true" t="shared" si="28" ref="F123:F131">SUM(G123,J123)</f>
        <v>0</v>
      </c>
      <c r="G123" s="61"/>
      <c r="H123" s="61"/>
      <c r="I123" s="61"/>
      <c r="J123" s="61"/>
      <c r="K123" s="61"/>
      <c r="L123" s="61"/>
      <c r="M123" s="58">
        <f aca="true" t="shared" si="29" ref="M123:M139">SUM(F123,C123)</f>
        <v>2775100</v>
      </c>
      <c r="N123" s="54">
        <f t="shared" si="13"/>
        <v>2775100</v>
      </c>
    </row>
    <row r="124" spans="1:14" s="10" customFormat="1" ht="47.25">
      <c r="A124" s="88" t="s">
        <v>40</v>
      </c>
      <c r="B124" s="93" t="s">
        <v>108</v>
      </c>
      <c r="C124" s="55">
        <f>2131000</f>
        <v>2131000</v>
      </c>
      <c r="D124" s="61">
        <v>1263300</v>
      </c>
      <c r="E124" s="61">
        <v>121700</v>
      </c>
      <c r="F124" s="55">
        <f t="shared" si="28"/>
        <v>42000</v>
      </c>
      <c r="G124" s="61">
        <v>17000</v>
      </c>
      <c r="H124" s="61"/>
      <c r="I124" s="61">
        <v>7000</v>
      </c>
      <c r="J124" s="61">
        <v>25000</v>
      </c>
      <c r="K124" s="61">
        <v>25000</v>
      </c>
      <c r="L124" s="61">
        <v>25000</v>
      </c>
      <c r="M124" s="58">
        <f t="shared" si="29"/>
        <v>2173000</v>
      </c>
      <c r="N124" s="54">
        <f t="shared" si="13"/>
        <v>2173000</v>
      </c>
    </row>
    <row r="125" spans="1:14" s="10" customFormat="1" ht="47.25">
      <c r="A125" s="88" t="s">
        <v>41</v>
      </c>
      <c r="B125" s="93" t="s">
        <v>109</v>
      </c>
      <c r="C125" s="55">
        <f>666800+50000</f>
        <v>716800</v>
      </c>
      <c r="D125" s="61"/>
      <c r="E125" s="61"/>
      <c r="F125" s="55">
        <f t="shared" si="28"/>
        <v>0</v>
      </c>
      <c r="G125" s="61"/>
      <c r="H125" s="61"/>
      <c r="I125" s="61"/>
      <c r="J125" s="61"/>
      <c r="K125" s="61"/>
      <c r="L125" s="61"/>
      <c r="M125" s="58">
        <f t="shared" si="29"/>
        <v>716800</v>
      </c>
      <c r="N125" s="54">
        <f t="shared" si="13"/>
        <v>716800</v>
      </c>
    </row>
    <row r="126" spans="1:14" s="10" customFormat="1" ht="64.5" customHeight="1">
      <c r="A126" s="88" t="s">
        <v>135</v>
      </c>
      <c r="B126" s="93" t="s">
        <v>208</v>
      </c>
      <c r="C126" s="55">
        <v>624000</v>
      </c>
      <c r="D126" s="61">
        <v>311167</v>
      </c>
      <c r="E126" s="61">
        <v>13771</v>
      </c>
      <c r="F126" s="55">
        <f t="shared" si="28"/>
        <v>0</v>
      </c>
      <c r="G126" s="61"/>
      <c r="H126" s="61"/>
      <c r="I126" s="61"/>
      <c r="J126" s="61"/>
      <c r="K126" s="61"/>
      <c r="L126" s="61"/>
      <c r="M126" s="58">
        <f t="shared" si="29"/>
        <v>624000</v>
      </c>
      <c r="N126" s="54">
        <f t="shared" si="13"/>
        <v>624000</v>
      </c>
    </row>
    <row r="127" spans="1:14" s="10" customFormat="1" ht="48" customHeight="1">
      <c r="A127" s="88" t="s">
        <v>42</v>
      </c>
      <c r="B127" s="93" t="s">
        <v>110</v>
      </c>
      <c r="C127" s="55">
        <v>2210500</v>
      </c>
      <c r="D127" s="61">
        <v>844920</v>
      </c>
      <c r="E127" s="61">
        <v>13700</v>
      </c>
      <c r="F127" s="55">
        <f t="shared" si="28"/>
        <v>30000</v>
      </c>
      <c r="G127" s="61"/>
      <c r="H127" s="61"/>
      <c r="I127" s="61"/>
      <c r="J127" s="61">
        <v>30000</v>
      </c>
      <c r="K127" s="61">
        <v>30000</v>
      </c>
      <c r="L127" s="61">
        <v>30000</v>
      </c>
      <c r="M127" s="58">
        <f t="shared" si="29"/>
        <v>2240500</v>
      </c>
      <c r="N127" s="54">
        <f t="shared" si="13"/>
        <v>2240500</v>
      </c>
    </row>
    <row r="128" spans="1:14" s="10" customFormat="1" ht="96.75" customHeight="1">
      <c r="A128" s="88" t="s">
        <v>126</v>
      </c>
      <c r="B128" s="100" t="s">
        <v>277</v>
      </c>
      <c r="C128" s="55">
        <v>984500</v>
      </c>
      <c r="D128" s="61"/>
      <c r="E128" s="61"/>
      <c r="F128" s="55">
        <f t="shared" si="28"/>
        <v>0</v>
      </c>
      <c r="G128" s="61"/>
      <c r="H128" s="61"/>
      <c r="I128" s="61"/>
      <c r="J128" s="61"/>
      <c r="K128" s="61"/>
      <c r="L128" s="61"/>
      <c r="M128" s="58">
        <f t="shared" si="29"/>
        <v>984500</v>
      </c>
      <c r="N128" s="54">
        <f t="shared" si="13"/>
        <v>984500</v>
      </c>
    </row>
    <row r="129" spans="1:14" s="10" customFormat="1" ht="78.75">
      <c r="A129" s="88" t="s">
        <v>154</v>
      </c>
      <c r="B129" s="93" t="s">
        <v>231</v>
      </c>
      <c r="C129" s="55">
        <v>19200</v>
      </c>
      <c r="D129" s="61"/>
      <c r="E129" s="61"/>
      <c r="F129" s="55">
        <f t="shared" si="28"/>
        <v>0</v>
      </c>
      <c r="G129" s="61"/>
      <c r="H129" s="61"/>
      <c r="I129" s="61"/>
      <c r="J129" s="61"/>
      <c r="K129" s="61"/>
      <c r="L129" s="61"/>
      <c r="M129" s="58">
        <f t="shared" si="29"/>
        <v>19200</v>
      </c>
      <c r="N129" s="54">
        <f t="shared" si="13"/>
        <v>19200</v>
      </c>
    </row>
    <row r="130" spans="1:14" s="10" customFormat="1" ht="94.5">
      <c r="A130" s="88" t="s">
        <v>69</v>
      </c>
      <c r="B130" s="93" t="s">
        <v>155</v>
      </c>
      <c r="C130" s="55">
        <v>489700</v>
      </c>
      <c r="D130" s="61"/>
      <c r="E130" s="61"/>
      <c r="F130" s="55">
        <f t="shared" si="28"/>
        <v>0</v>
      </c>
      <c r="G130" s="61"/>
      <c r="H130" s="61"/>
      <c r="I130" s="61"/>
      <c r="J130" s="61"/>
      <c r="K130" s="61"/>
      <c r="L130" s="61"/>
      <c r="M130" s="58">
        <f t="shared" si="29"/>
        <v>489700</v>
      </c>
      <c r="N130" s="54">
        <f t="shared" si="13"/>
        <v>489700</v>
      </c>
    </row>
    <row r="131" spans="1:14" s="10" customFormat="1" ht="82.5" customHeight="1">
      <c r="A131" s="88" t="s">
        <v>156</v>
      </c>
      <c r="B131" s="93" t="s">
        <v>209</v>
      </c>
      <c r="C131" s="55">
        <v>124200</v>
      </c>
      <c r="D131" s="61"/>
      <c r="E131" s="61"/>
      <c r="F131" s="55">
        <f t="shared" si="28"/>
        <v>0</v>
      </c>
      <c r="G131" s="61"/>
      <c r="H131" s="61"/>
      <c r="I131" s="61"/>
      <c r="J131" s="61"/>
      <c r="K131" s="61"/>
      <c r="L131" s="61"/>
      <c r="M131" s="58">
        <f t="shared" si="29"/>
        <v>124200</v>
      </c>
      <c r="N131" s="54">
        <f t="shared" si="13"/>
        <v>124200</v>
      </c>
    </row>
    <row r="132" spans="1:14" s="48" customFormat="1" ht="47.25">
      <c r="A132" s="130" t="s">
        <v>152</v>
      </c>
      <c r="B132" s="131" t="s">
        <v>238</v>
      </c>
      <c r="C132" s="67">
        <f aca="true" t="shared" si="30" ref="C132:I132">C133+C134+C135+C136+C137</f>
        <v>0</v>
      </c>
      <c r="D132" s="67">
        <f t="shared" si="30"/>
        <v>0</v>
      </c>
      <c r="E132" s="67">
        <f t="shared" si="30"/>
        <v>0</v>
      </c>
      <c r="F132" s="67">
        <f t="shared" si="30"/>
        <v>36488732</v>
      </c>
      <c r="G132" s="67">
        <f t="shared" si="30"/>
        <v>2198900</v>
      </c>
      <c r="H132" s="67">
        <f t="shared" si="30"/>
        <v>0</v>
      </c>
      <c r="I132" s="67">
        <f t="shared" si="30"/>
        <v>0</v>
      </c>
      <c r="J132" s="67">
        <f>J133+J134+J135+J136+J137</f>
        <v>34289832</v>
      </c>
      <c r="K132" s="67">
        <f>K133+K134+K135+K136+K137</f>
        <v>33565832</v>
      </c>
      <c r="L132" s="67">
        <f>L133+L134+L135</f>
        <v>15000000</v>
      </c>
      <c r="M132" s="80">
        <f t="shared" si="29"/>
        <v>36488732</v>
      </c>
      <c r="N132" s="54">
        <f t="shared" si="13"/>
        <v>36488732</v>
      </c>
    </row>
    <row r="133" spans="1:14" s="48" customFormat="1" ht="16.5">
      <c r="A133" s="88" t="s">
        <v>252</v>
      </c>
      <c r="B133" s="93" t="s">
        <v>112</v>
      </c>
      <c r="C133" s="55"/>
      <c r="D133" s="68"/>
      <c r="E133" s="68"/>
      <c r="F133" s="69">
        <f>G133+J133</f>
        <v>33565832</v>
      </c>
      <c r="G133" s="68"/>
      <c r="H133" s="68"/>
      <c r="I133" s="68"/>
      <c r="J133" s="62">
        <f>18565832+15000000</f>
        <v>33565832</v>
      </c>
      <c r="K133" s="62">
        <f>18565832+15000000</f>
        <v>33565832</v>
      </c>
      <c r="L133" s="62">
        <v>15000000</v>
      </c>
      <c r="M133" s="55">
        <f t="shared" si="29"/>
        <v>33565832</v>
      </c>
      <c r="N133" s="54">
        <f t="shared" si="13"/>
        <v>33565832</v>
      </c>
    </row>
    <row r="134" spans="1:14" s="48" customFormat="1" ht="63">
      <c r="A134" s="88">
        <v>170703</v>
      </c>
      <c r="B134" s="93" t="s">
        <v>233</v>
      </c>
      <c r="C134" s="55"/>
      <c r="D134" s="68"/>
      <c r="E134" s="68"/>
      <c r="F134" s="69">
        <f>G134+J134</f>
        <v>2198900</v>
      </c>
      <c r="G134" s="62">
        <v>2198900</v>
      </c>
      <c r="H134" s="68"/>
      <c r="I134" s="68"/>
      <c r="J134" s="62"/>
      <c r="K134" s="62"/>
      <c r="L134" s="68"/>
      <c r="M134" s="55">
        <f t="shared" si="29"/>
        <v>2198900</v>
      </c>
      <c r="N134" s="54">
        <f aca="true" t="shared" si="31" ref="N134:N203">C134+F134</f>
        <v>2198900</v>
      </c>
    </row>
    <row r="135" spans="1:14" s="48" customFormat="1" ht="36" customHeight="1">
      <c r="A135" s="88">
        <v>240601</v>
      </c>
      <c r="B135" s="93" t="s">
        <v>5</v>
      </c>
      <c r="C135" s="55"/>
      <c r="D135" s="68"/>
      <c r="E135" s="68"/>
      <c r="F135" s="69">
        <f>G135+J135</f>
        <v>324000</v>
      </c>
      <c r="G135" s="62"/>
      <c r="H135" s="68"/>
      <c r="I135" s="68"/>
      <c r="J135" s="62">
        <v>324000</v>
      </c>
      <c r="K135" s="62"/>
      <c r="L135" s="68"/>
      <c r="M135" s="55">
        <f t="shared" si="29"/>
        <v>324000</v>
      </c>
      <c r="N135" s="54">
        <f t="shared" si="31"/>
        <v>324000</v>
      </c>
    </row>
    <row r="136" spans="1:14" s="48" customFormat="1" ht="18" customHeight="1">
      <c r="A136" s="88" t="s">
        <v>283</v>
      </c>
      <c r="B136" s="93" t="s">
        <v>284</v>
      </c>
      <c r="C136" s="55"/>
      <c r="D136" s="68"/>
      <c r="E136" s="68"/>
      <c r="F136" s="69">
        <f>G136+J136</f>
        <v>200000</v>
      </c>
      <c r="G136" s="62"/>
      <c r="H136" s="68"/>
      <c r="I136" s="68"/>
      <c r="J136" s="62">
        <v>200000</v>
      </c>
      <c r="K136" s="62"/>
      <c r="L136" s="68"/>
      <c r="M136" s="55">
        <f t="shared" si="29"/>
        <v>200000</v>
      </c>
      <c r="N136" s="54">
        <f t="shared" si="31"/>
        <v>200000</v>
      </c>
    </row>
    <row r="137" spans="1:14" s="48" customFormat="1" ht="48" customHeight="1">
      <c r="A137" s="88" t="s">
        <v>285</v>
      </c>
      <c r="B137" s="93" t="s">
        <v>286</v>
      </c>
      <c r="C137" s="55"/>
      <c r="D137" s="68"/>
      <c r="E137" s="68"/>
      <c r="F137" s="69">
        <f>G137+J137</f>
        <v>200000</v>
      </c>
      <c r="G137" s="62"/>
      <c r="H137" s="68"/>
      <c r="I137" s="68"/>
      <c r="J137" s="62">
        <v>200000</v>
      </c>
      <c r="K137" s="62"/>
      <c r="L137" s="68"/>
      <c r="M137" s="55">
        <f t="shared" si="29"/>
        <v>200000</v>
      </c>
      <c r="N137" s="54">
        <f t="shared" si="31"/>
        <v>200000</v>
      </c>
    </row>
    <row r="138" spans="1:14" s="48" customFormat="1" ht="51" customHeight="1">
      <c r="A138" s="130" t="s">
        <v>149</v>
      </c>
      <c r="B138" s="133" t="s">
        <v>159</v>
      </c>
      <c r="C138" s="56">
        <f aca="true" t="shared" si="32" ref="C138:L138">C139+C140</f>
        <v>150000</v>
      </c>
      <c r="D138" s="56">
        <f t="shared" si="32"/>
        <v>0</v>
      </c>
      <c r="E138" s="56">
        <f t="shared" si="32"/>
        <v>0</v>
      </c>
      <c r="F138" s="56">
        <f t="shared" si="32"/>
        <v>140000</v>
      </c>
      <c r="G138" s="56">
        <f t="shared" si="32"/>
        <v>90000</v>
      </c>
      <c r="H138" s="56">
        <f t="shared" si="32"/>
        <v>0</v>
      </c>
      <c r="I138" s="56">
        <f t="shared" si="32"/>
        <v>0</v>
      </c>
      <c r="J138" s="56">
        <f t="shared" si="32"/>
        <v>50000</v>
      </c>
      <c r="K138" s="56"/>
      <c r="L138" s="56">
        <f t="shared" si="32"/>
        <v>0</v>
      </c>
      <c r="M138" s="56">
        <f t="shared" si="29"/>
        <v>290000</v>
      </c>
      <c r="N138" s="54">
        <f t="shared" si="31"/>
        <v>290000</v>
      </c>
    </row>
    <row r="139" spans="1:14" s="48" customFormat="1" ht="30" customHeight="1">
      <c r="A139" s="88" t="s">
        <v>161</v>
      </c>
      <c r="B139" s="99" t="s">
        <v>241</v>
      </c>
      <c r="C139" s="55"/>
      <c r="D139" s="66"/>
      <c r="E139" s="66"/>
      <c r="F139" s="55">
        <f>SUM(G139,J139)</f>
        <v>140000</v>
      </c>
      <c r="G139" s="66">
        <v>90000</v>
      </c>
      <c r="H139" s="66"/>
      <c r="I139" s="66"/>
      <c r="J139" s="66">
        <v>50000</v>
      </c>
      <c r="K139" s="66"/>
      <c r="L139" s="66"/>
      <c r="M139" s="55">
        <f t="shared" si="29"/>
        <v>140000</v>
      </c>
      <c r="N139" s="54">
        <f t="shared" si="31"/>
        <v>140000</v>
      </c>
    </row>
    <row r="140" spans="1:14" s="48" customFormat="1" ht="78.75" customHeight="1">
      <c r="A140" s="88" t="s">
        <v>167</v>
      </c>
      <c r="B140" s="93" t="s">
        <v>232</v>
      </c>
      <c r="C140" s="55">
        <v>150000</v>
      </c>
      <c r="D140" s="61"/>
      <c r="E140" s="61"/>
      <c r="F140" s="64"/>
      <c r="G140" s="61"/>
      <c r="H140" s="61"/>
      <c r="I140" s="61"/>
      <c r="J140" s="61"/>
      <c r="K140" s="61"/>
      <c r="L140" s="61"/>
      <c r="M140" s="58">
        <f>C140+F140</f>
        <v>150000</v>
      </c>
      <c r="N140" s="54">
        <f t="shared" si="31"/>
        <v>150000</v>
      </c>
    </row>
    <row r="141" spans="1:14" s="48" customFormat="1" ht="47.25">
      <c r="A141" s="130" t="s">
        <v>151</v>
      </c>
      <c r="B141" s="136" t="s">
        <v>211</v>
      </c>
      <c r="C141" s="67">
        <f aca="true" t="shared" si="33" ref="C141:L141">C142</f>
        <v>0</v>
      </c>
      <c r="D141" s="67">
        <f t="shared" si="33"/>
        <v>0</v>
      </c>
      <c r="E141" s="67">
        <f t="shared" si="33"/>
        <v>0</v>
      </c>
      <c r="F141" s="67">
        <f t="shared" si="33"/>
        <v>355000</v>
      </c>
      <c r="G141" s="67">
        <f t="shared" si="33"/>
        <v>355000</v>
      </c>
      <c r="H141" s="67">
        <f t="shared" si="33"/>
        <v>0</v>
      </c>
      <c r="I141" s="67">
        <f t="shared" si="33"/>
        <v>0</v>
      </c>
      <c r="J141" s="67">
        <f t="shared" si="33"/>
        <v>0</v>
      </c>
      <c r="K141" s="67">
        <f t="shared" si="33"/>
        <v>0</v>
      </c>
      <c r="L141" s="67">
        <f t="shared" si="33"/>
        <v>0</v>
      </c>
      <c r="M141" s="80">
        <f aca="true" t="shared" si="34" ref="M141:M147">SUM(F141,C141)</f>
        <v>355000</v>
      </c>
      <c r="N141" s="54">
        <f t="shared" si="31"/>
        <v>355000</v>
      </c>
    </row>
    <row r="142" spans="1:14" ht="47.25">
      <c r="A142" s="88" t="s">
        <v>240</v>
      </c>
      <c r="B142" s="93" t="s">
        <v>239</v>
      </c>
      <c r="C142" s="57"/>
      <c r="D142" s="60"/>
      <c r="E142" s="60"/>
      <c r="F142" s="64">
        <f>G142+J142</f>
        <v>355000</v>
      </c>
      <c r="G142" s="70">
        <v>355000</v>
      </c>
      <c r="H142" s="70"/>
      <c r="I142" s="70"/>
      <c r="J142" s="70"/>
      <c r="K142" s="70"/>
      <c r="L142" s="70"/>
      <c r="M142" s="55">
        <f t="shared" si="34"/>
        <v>355000</v>
      </c>
      <c r="N142" s="54">
        <f t="shared" si="31"/>
        <v>355000</v>
      </c>
    </row>
    <row r="143" spans="1:14" s="46" customFormat="1" ht="31.5">
      <c r="A143" s="130" t="s">
        <v>206</v>
      </c>
      <c r="B143" s="131" t="s">
        <v>118</v>
      </c>
      <c r="C143" s="56">
        <f>8799200+70000</f>
        <v>8869200</v>
      </c>
      <c r="D143" s="56"/>
      <c r="E143" s="56"/>
      <c r="F143" s="56">
        <f>G143+J143</f>
        <v>0</v>
      </c>
      <c r="G143" s="56"/>
      <c r="H143" s="56"/>
      <c r="I143" s="56"/>
      <c r="J143" s="56"/>
      <c r="K143" s="56"/>
      <c r="L143" s="56"/>
      <c r="M143" s="56">
        <f t="shared" si="34"/>
        <v>8869200</v>
      </c>
      <c r="N143" s="54">
        <f t="shared" si="31"/>
        <v>8869200</v>
      </c>
    </row>
    <row r="144" spans="1:14" s="45" customFormat="1" ht="16.5">
      <c r="A144" s="139"/>
      <c r="B144" s="131" t="s">
        <v>43</v>
      </c>
      <c r="C144" s="56">
        <f>SUM(C145)</f>
        <v>0</v>
      </c>
      <c r="D144" s="56">
        <f aca="true" t="shared" si="35" ref="D144:L144">SUM(D145)</f>
        <v>0</v>
      </c>
      <c r="E144" s="56">
        <f t="shared" si="35"/>
        <v>0</v>
      </c>
      <c r="F144" s="56">
        <f>K144</f>
        <v>-18560943</v>
      </c>
      <c r="G144" s="56">
        <f t="shared" si="35"/>
        <v>0</v>
      </c>
      <c r="H144" s="56">
        <f t="shared" si="35"/>
        <v>0</v>
      </c>
      <c r="I144" s="56">
        <f t="shared" si="35"/>
        <v>0</v>
      </c>
      <c r="J144" s="56">
        <f t="shared" si="35"/>
        <v>0</v>
      </c>
      <c r="K144" s="56">
        <f t="shared" si="35"/>
        <v>-18560943</v>
      </c>
      <c r="L144" s="56">
        <f t="shared" si="35"/>
        <v>0</v>
      </c>
      <c r="M144" s="56">
        <f t="shared" si="34"/>
        <v>-18560943</v>
      </c>
      <c r="N144" s="54">
        <f t="shared" si="31"/>
        <v>-18560943</v>
      </c>
    </row>
    <row r="145" spans="1:14" ht="17.25" customHeight="1">
      <c r="A145" s="88" t="s">
        <v>114</v>
      </c>
      <c r="B145" s="93" t="s">
        <v>47</v>
      </c>
      <c r="C145" s="57"/>
      <c r="D145" s="60"/>
      <c r="E145" s="60"/>
      <c r="F145" s="64">
        <f>K145</f>
        <v>-18560943</v>
      </c>
      <c r="G145" s="60"/>
      <c r="H145" s="60"/>
      <c r="I145" s="60"/>
      <c r="J145" s="60"/>
      <c r="K145" s="60">
        <f>-18560949+6</f>
        <v>-18560943</v>
      </c>
      <c r="L145" s="60"/>
      <c r="M145" s="55">
        <f t="shared" si="34"/>
        <v>-18560943</v>
      </c>
      <c r="N145" s="54">
        <f t="shared" si="31"/>
        <v>-18560943</v>
      </c>
    </row>
    <row r="146" spans="1:14" s="45" customFormat="1" ht="16.5">
      <c r="A146" s="139"/>
      <c r="B146" s="131" t="s">
        <v>44</v>
      </c>
      <c r="C146" s="56">
        <f>SUM(C147)</f>
        <v>0</v>
      </c>
      <c r="D146" s="56">
        <f aca="true" t="shared" si="36" ref="D146:L146">SUM(D147)</f>
        <v>0</v>
      </c>
      <c r="E146" s="56">
        <f t="shared" si="36"/>
        <v>0</v>
      </c>
      <c r="F146" s="56">
        <f>K146</f>
        <v>-4889</v>
      </c>
      <c r="G146" s="56">
        <f t="shared" si="36"/>
        <v>0</v>
      </c>
      <c r="H146" s="56">
        <f t="shared" si="36"/>
        <v>0</v>
      </c>
      <c r="I146" s="56">
        <f t="shared" si="36"/>
        <v>0</v>
      </c>
      <c r="J146" s="56">
        <f t="shared" si="36"/>
        <v>0</v>
      </c>
      <c r="K146" s="56">
        <f t="shared" si="36"/>
        <v>-4889</v>
      </c>
      <c r="L146" s="56">
        <f t="shared" si="36"/>
        <v>0</v>
      </c>
      <c r="M146" s="56">
        <f t="shared" si="34"/>
        <v>-4889</v>
      </c>
      <c r="N146" s="54">
        <f t="shared" si="31"/>
        <v>-4889</v>
      </c>
    </row>
    <row r="147" spans="1:14" ht="21" customHeight="1">
      <c r="A147" s="88" t="s">
        <v>114</v>
      </c>
      <c r="B147" s="93" t="s">
        <v>47</v>
      </c>
      <c r="C147" s="57"/>
      <c r="D147" s="60"/>
      <c r="E147" s="60"/>
      <c r="F147" s="69">
        <f>K147</f>
        <v>-4889</v>
      </c>
      <c r="G147" s="60"/>
      <c r="H147" s="60"/>
      <c r="I147" s="60"/>
      <c r="J147" s="60"/>
      <c r="K147" s="60">
        <v>-4889</v>
      </c>
      <c r="L147" s="60"/>
      <c r="M147" s="69">
        <f t="shared" si="34"/>
        <v>-4889</v>
      </c>
      <c r="N147" s="54">
        <f t="shared" si="31"/>
        <v>-4889</v>
      </c>
    </row>
    <row r="148" spans="1:14" s="45" customFormat="1" ht="18.75">
      <c r="A148" s="140"/>
      <c r="B148" s="141" t="s">
        <v>139</v>
      </c>
      <c r="C148" s="142">
        <f>C8+C11+C13+C42+C70+C90+C104+C110+C122+C132+C138+C141+C143+C144+C146+C107</f>
        <v>610647550</v>
      </c>
      <c r="D148" s="142">
        <f aca="true" t="shared" si="37" ref="D148:M148">D8+D11+D13+D42+D70+D90+D104+D110+D122+D132+D138+D141+D143+D144+D146+D107</f>
        <v>278157227</v>
      </c>
      <c r="E148" s="142">
        <f t="shared" si="37"/>
        <v>50081392</v>
      </c>
      <c r="F148" s="142">
        <f t="shared" si="37"/>
        <v>57315414</v>
      </c>
      <c r="G148" s="142">
        <f t="shared" si="37"/>
        <v>28034764</v>
      </c>
      <c r="H148" s="142">
        <f t="shared" si="37"/>
        <v>2455760</v>
      </c>
      <c r="I148" s="142">
        <f t="shared" si="37"/>
        <v>971100</v>
      </c>
      <c r="J148" s="142">
        <f t="shared" si="37"/>
        <v>47846482</v>
      </c>
      <c r="K148" s="142">
        <f t="shared" si="37"/>
        <v>27355950</v>
      </c>
      <c r="L148" s="142">
        <f t="shared" si="37"/>
        <v>27355950</v>
      </c>
      <c r="M148" s="142">
        <f t="shared" si="37"/>
        <v>667962964</v>
      </c>
      <c r="N148" s="54">
        <f t="shared" si="31"/>
        <v>667962964</v>
      </c>
    </row>
    <row r="149" spans="1:14" s="45" customFormat="1" ht="16.5">
      <c r="A149" s="140"/>
      <c r="B149" s="141" t="s">
        <v>120</v>
      </c>
      <c r="C149" s="56">
        <f>C150+C152+C156+C160+C162+C168</f>
        <v>1136775800</v>
      </c>
      <c r="D149" s="56">
        <f aca="true" t="shared" si="38" ref="D149:M149">D150+D152+D156+D160+D162+D168</f>
        <v>0</v>
      </c>
      <c r="E149" s="56">
        <f t="shared" si="38"/>
        <v>0</v>
      </c>
      <c r="F149" s="56">
        <f>F150+F152+F156+F160+F162+F168</f>
        <v>20016700</v>
      </c>
      <c r="G149" s="56">
        <f t="shared" si="38"/>
        <v>535500</v>
      </c>
      <c r="H149" s="56">
        <f t="shared" si="38"/>
        <v>0</v>
      </c>
      <c r="I149" s="56">
        <f t="shared" si="38"/>
        <v>0</v>
      </c>
      <c r="J149" s="56">
        <f t="shared" si="38"/>
        <v>19481200</v>
      </c>
      <c r="K149" s="56">
        <f t="shared" si="38"/>
        <v>19481200</v>
      </c>
      <c r="L149" s="56">
        <f t="shared" si="38"/>
        <v>19174000</v>
      </c>
      <c r="M149" s="56">
        <f t="shared" si="38"/>
        <v>1156792500</v>
      </c>
      <c r="N149" s="54">
        <f t="shared" si="31"/>
        <v>1156792500</v>
      </c>
    </row>
    <row r="150" spans="1:14" s="45" customFormat="1" ht="16.5">
      <c r="A150" s="130" t="s">
        <v>140</v>
      </c>
      <c r="B150" s="131" t="s">
        <v>96</v>
      </c>
      <c r="C150" s="56">
        <f aca="true" t="shared" si="39" ref="C150:L150">C151</f>
        <v>26000</v>
      </c>
      <c r="D150" s="56">
        <f t="shared" si="39"/>
        <v>0</v>
      </c>
      <c r="E150" s="56">
        <f t="shared" si="39"/>
        <v>0</v>
      </c>
      <c r="F150" s="56">
        <f t="shared" si="39"/>
        <v>1174000</v>
      </c>
      <c r="G150" s="56">
        <f t="shared" si="39"/>
        <v>0</v>
      </c>
      <c r="H150" s="56">
        <f t="shared" si="39"/>
        <v>0</v>
      </c>
      <c r="I150" s="56">
        <f t="shared" si="39"/>
        <v>0</v>
      </c>
      <c r="J150" s="56">
        <f t="shared" si="39"/>
        <v>1174000</v>
      </c>
      <c r="K150" s="56">
        <f t="shared" si="39"/>
        <v>1174000</v>
      </c>
      <c r="L150" s="56">
        <f t="shared" si="39"/>
        <v>1174000</v>
      </c>
      <c r="M150" s="56">
        <f aca="true" t="shared" si="40" ref="M150:M155">C150+F150</f>
        <v>1200000</v>
      </c>
      <c r="N150" s="54">
        <f t="shared" si="31"/>
        <v>1200000</v>
      </c>
    </row>
    <row r="151" spans="1:29" s="45" customFormat="1" ht="114.75" customHeight="1">
      <c r="A151" s="119"/>
      <c r="B151" s="116" t="s">
        <v>288</v>
      </c>
      <c r="C151" s="69">
        <v>26000</v>
      </c>
      <c r="D151" s="69"/>
      <c r="E151" s="69"/>
      <c r="F151" s="69">
        <f>G151+J151</f>
        <v>1174000</v>
      </c>
      <c r="G151" s="69"/>
      <c r="H151" s="69"/>
      <c r="I151" s="69"/>
      <c r="J151" s="59">
        <v>1174000</v>
      </c>
      <c r="K151" s="59">
        <v>1174000</v>
      </c>
      <c r="L151" s="59">
        <v>1174000</v>
      </c>
      <c r="M151" s="69">
        <f t="shared" si="40"/>
        <v>1200000</v>
      </c>
      <c r="N151" s="54">
        <f t="shared" si="31"/>
        <v>1200000</v>
      </c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</row>
    <row r="152" spans="1:29" s="45" customFormat="1" ht="33.75" customHeight="1">
      <c r="A152" s="130" t="s">
        <v>142</v>
      </c>
      <c r="B152" s="136" t="s">
        <v>219</v>
      </c>
      <c r="C152" s="56">
        <f>C153+C154+C155</f>
        <v>5759600</v>
      </c>
      <c r="D152" s="56">
        <f aca="true" t="shared" si="41" ref="D152:L152">D153+D154+D155</f>
        <v>0</v>
      </c>
      <c r="E152" s="56">
        <f t="shared" si="41"/>
        <v>0</v>
      </c>
      <c r="F152" s="56">
        <f t="shared" si="41"/>
        <v>18000000</v>
      </c>
      <c r="G152" s="56">
        <f t="shared" si="41"/>
        <v>0</v>
      </c>
      <c r="H152" s="56">
        <f t="shared" si="41"/>
        <v>0</v>
      </c>
      <c r="I152" s="56">
        <f t="shared" si="41"/>
        <v>0</v>
      </c>
      <c r="J152" s="56">
        <f t="shared" si="41"/>
        <v>18000000</v>
      </c>
      <c r="K152" s="56">
        <f t="shared" si="41"/>
        <v>18000000</v>
      </c>
      <c r="L152" s="56">
        <f t="shared" si="41"/>
        <v>18000000</v>
      </c>
      <c r="M152" s="56">
        <f t="shared" si="40"/>
        <v>23759600</v>
      </c>
      <c r="N152" s="54">
        <f t="shared" si="31"/>
        <v>23759600</v>
      </c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</row>
    <row r="153" spans="1:29" s="45" customFormat="1" ht="79.5" customHeight="1">
      <c r="A153" s="88" t="s">
        <v>301</v>
      </c>
      <c r="B153" s="116" t="s">
        <v>317</v>
      </c>
      <c r="C153" s="69">
        <v>3758000</v>
      </c>
      <c r="D153" s="69"/>
      <c r="E153" s="69"/>
      <c r="F153" s="69">
        <f>G153+J153</f>
        <v>18000000</v>
      </c>
      <c r="G153" s="69"/>
      <c r="H153" s="69"/>
      <c r="I153" s="69"/>
      <c r="J153" s="59">
        <v>18000000</v>
      </c>
      <c r="K153" s="59">
        <v>18000000</v>
      </c>
      <c r="L153" s="59">
        <v>18000000</v>
      </c>
      <c r="M153" s="69">
        <f t="shared" si="40"/>
        <v>21758000</v>
      </c>
      <c r="N153" s="54">
        <f t="shared" si="31"/>
        <v>21758000</v>
      </c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</row>
    <row r="154" spans="1:29" s="45" customFormat="1" ht="99.75" customHeight="1">
      <c r="A154" s="119"/>
      <c r="B154" s="116" t="s">
        <v>271</v>
      </c>
      <c r="C154" s="69">
        <v>1701600</v>
      </c>
      <c r="D154" s="69"/>
      <c r="E154" s="69"/>
      <c r="F154" s="69"/>
      <c r="G154" s="69"/>
      <c r="H154" s="69"/>
      <c r="I154" s="69"/>
      <c r="J154" s="69"/>
      <c r="K154" s="69"/>
      <c r="L154" s="69"/>
      <c r="M154" s="69">
        <f t="shared" si="40"/>
        <v>1701600</v>
      </c>
      <c r="N154" s="54">
        <f t="shared" si="31"/>
        <v>1701600</v>
      </c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</row>
    <row r="155" spans="1:29" s="45" customFormat="1" ht="50.25" customHeight="1">
      <c r="A155" s="88" t="s">
        <v>181</v>
      </c>
      <c r="B155" s="143" t="s">
        <v>282</v>
      </c>
      <c r="C155" s="69">
        <v>300000</v>
      </c>
      <c r="D155" s="69"/>
      <c r="E155" s="69"/>
      <c r="F155" s="69"/>
      <c r="G155" s="69"/>
      <c r="H155" s="69"/>
      <c r="I155" s="69"/>
      <c r="J155" s="69"/>
      <c r="K155" s="69"/>
      <c r="L155" s="69"/>
      <c r="M155" s="69">
        <f t="shared" si="40"/>
        <v>300000</v>
      </c>
      <c r="N155" s="54">
        <f t="shared" si="31"/>
        <v>300000</v>
      </c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</row>
    <row r="156" spans="1:14" s="45" customFormat="1" ht="47.25">
      <c r="A156" s="130" t="s">
        <v>143</v>
      </c>
      <c r="B156" s="136" t="s">
        <v>214</v>
      </c>
      <c r="C156" s="56">
        <f>C157+C158+C159</f>
        <v>906251000</v>
      </c>
      <c r="D156" s="56">
        <f aca="true" t="shared" si="42" ref="D156:L156">D157+D158+D159</f>
        <v>0</v>
      </c>
      <c r="E156" s="56">
        <f t="shared" si="42"/>
        <v>0</v>
      </c>
      <c r="F156" s="56">
        <f t="shared" si="42"/>
        <v>442700</v>
      </c>
      <c r="G156" s="56">
        <f t="shared" si="42"/>
        <v>135500</v>
      </c>
      <c r="H156" s="56">
        <f t="shared" si="42"/>
        <v>0</v>
      </c>
      <c r="I156" s="56">
        <f t="shared" si="42"/>
        <v>0</v>
      </c>
      <c r="J156" s="56">
        <f t="shared" si="42"/>
        <v>307200</v>
      </c>
      <c r="K156" s="56">
        <f t="shared" si="42"/>
        <v>307200</v>
      </c>
      <c r="L156" s="56">
        <f t="shared" si="42"/>
        <v>0</v>
      </c>
      <c r="M156" s="56">
        <f>F156+C156</f>
        <v>906693700</v>
      </c>
      <c r="N156" s="54">
        <f t="shared" si="31"/>
        <v>906693700</v>
      </c>
    </row>
    <row r="157" spans="1:14" ht="110.25">
      <c r="A157" s="88">
        <v>250326</v>
      </c>
      <c r="B157" s="93" t="s">
        <v>195</v>
      </c>
      <c r="C157" s="64">
        <v>889789100</v>
      </c>
      <c r="D157" s="55"/>
      <c r="E157" s="55"/>
      <c r="F157" s="55">
        <f>G157+J157</f>
        <v>0</v>
      </c>
      <c r="G157" s="62"/>
      <c r="H157" s="55"/>
      <c r="I157" s="55"/>
      <c r="J157" s="55"/>
      <c r="K157" s="55"/>
      <c r="L157" s="55"/>
      <c r="M157" s="55">
        <f>SUM(F157,C157)</f>
        <v>889789100</v>
      </c>
      <c r="N157" s="54">
        <f t="shared" si="31"/>
        <v>889789100</v>
      </c>
    </row>
    <row r="158" spans="1:14" ht="224.25" customHeight="1">
      <c r="A158" s="88" t="s">
        <v>160</v>
      </c>
      <c r="B158" s="144" t="s">
        <v>215</v>
      </c>
      <c r="C158" s="64"/>
      <c r="D158" s="55"/>
      <c r="E158" s="55"/>
      <c r="F158" s="64">
        <f>G158+J158</f>
        <v>442700</v>
      </c>
      <c r="G158" s="62">
        <v>135500</v>
      </c>
      <c r="H158" s="55"/>
      <c r="I158" s="55"/>
      <c r="J158" s="62">
        <v>307200</v>
      </c>
      <c r="K158" s="62">
        <v>307200</v>
      </c>
      <c r="L158" s="62"/>
      <c r="M158" s="55">
        <f>F158+C158</f>
        <v>442700</v>
      </c>
      <c r="N158" s="54">
        <f t="shared" si="31"/>
        <v>442700</v>
      </c>
    </row>
    <row r="159" spans="1:14" ht="63">
      <c r="A159" s="88" t="s">
        <v>181</v>
      </c>
      <c r="B159" s="145" t="s">
        <v>184</v>
      </c>
      <c r="C159" s="64">
        <v>16461900</v>
      </c>
      <c r="D159" s="55"/>
      <c r="E159" s="55"/>
      <c r="F159" s="64"/>
      <c r="G159" s="55"/>
      <c r="H159" s="55"/>
      <c r="I159" s="55"/>
      <c r="J159" s="62"/>
      <c r="K159" s="62"/>
      <c r="L159" s="55"/>
      <c r="M159" s="55">
        <f>F159+C159</f>
        <v>16461900</v>
      </c>
      <c r="N159" s="54">
        <f t="shared" si="31"/>
        <v>16461900</v>
      </c>
    </row>
    <row r="160" spans="1:14" s="45" customFormat="1" ht="31.5">
      <c r="A160" s="130" t="s">
        <v>144</v>
      </c>
      <c r="B160" s="133" t="s">
        <v>189</v>
      </c>
      <c r="C160" s="56">
        <f>C161</f>
        <v>6929600</v>
      </c>
      <c r="D160" s="56"/>
      <c r="E160" s="56"/>
      <c r="F160" s="56"/>
      <c r="G160" s="56"/>
      <c r="H160" s="56"/>
      <c r="I160" s="56"/>
      <c r="J160" s="56"/>
      <c r="K160" s="56"/>
      <c r="L160" s="56"/>
      <c r="M160" s="56">
        <f>SUM(F160,C160)</f>
        <v>6929600</v>
      </c>
      <c r="N160" s="54">
        <f t="shared" si="31"/>
        <v>6929600</v>
      </c>
    </row>
    <row r="161" spans="1:14" ht="192.75" customHeight="1">
      <c r="A161" s="88" t="s">
        <v>183</v>
      </c>
      <c r="B161" s="146" t="s">
        <v>190</v>
      </c>
      <c r="C161" s="64">
        <v>6929600</v>
      </c>
      <c r="D161" s="55"/>
      <c r="E161" s="55"/>
      <c r="F161" s="55"/>
      <c r="G161" s="55"/>
      <c r="H161" s="55"/>
      <c r="I161" s="55"/>
      <c r="J161" s="55"/>
      <c r="K161" s="55"/>
      <c r="L161" s="55"/>
      <c r="M161" s="55">
        <f>SUM(F161,C161)</f>
        <v>6929600</v>
      </c>
      <c r="N161" s="54">
        <f t="shared" si="31"/>
        <v>6929600</v>
      </c>
    </row>
    <row r="162" spans="1:14" s="45" customFormat="1" ht="35.25" customHeight="1">
      <c r="A162" s="130" t="s">
        <v>147</v>
      </c>
      <c r="B162" s="133" t="s">
        <v>88</v>
      </c>
      <c r="C162" s="56">
        <f>SUM(C163:C167)</f>
        <v>217809600</v>
      </c>
      <c r="D162" s="56">
        <f aca="true" t="shared" si="43" ref="D162:L162">SUM(D163:D167)</f>
        <v>0</v>
      </c>
      <c r="E162" s="56">
        <f t="shared" si="43"/>
        <v>0</v>
      </c>
      <c r="F162" s="56">
        <f t="shared" si="43"/>
        <v>0</v>
      </c>
      <c r="G162" s="56">
        <f t="shared" si="43"/>
        <v>0</v>
      </c>
      <c r="H162" s="56">
        <f t="shared" si="43"/>
        <v>0</v>
      </c>
      <c r="I162" s="56">
        <f t="shared" si="43"/>
        <v>0</v>
      </c>
      <c r="J162" s="56">
        <f t="shared" si="43"/>
        <v>0</v>
      </c>
      <c r="K162" s="56">
        <f t="shared" si="43"/>
        <v>0</v>
      </c>
      <c r="L162" s="56">
        <f t="shared" si="43"/>
        <v>0</v>
      </c>
      <c r="M162" s="56">
        <f>F162+C162</f>
        <v>217809600</v>
      </c>
      <c r="N162" s="54">
        <f t="shared" si="31"/>
        <v>217809600</v>
      </c>
    </row>
    <row r="163" spans="1:14" ht="66.75" customHeight="1">
      <c r="A163" s="88" t="s">
        <v>217</v>
      </c>
      <c r="B163" s="105" t="s">
        <v>216</v>
      </c>
      <c r="C163" s="64">
        <v>14830600</v>
      </c>
      <c r="D163" s="55"/>
      <c r="E163" s="55"/>
      <c r="F163" s="55">
        <f>G163+J163</f>
        <v>0</v>
      </c>
      <c r="G163" s="55"/>
      <c r="H163" s="55"/>
      <c r="I163" s="55"/>
      <c r="J163" s="55"/>
      <c r="K163" s="55"/>
      <c r="L163" s="55"/>
      <c r="M163" s="55">
        <f>SUM(F163,C163)</f>
        <v>14830600</v>
      </c>
      <c r="N163" s="54">
        <f t="shared" si="31"/>
        <v>14830600</v>
      </c>
    </row>
    <row r="164" spans="1:14" ht="175.5" customHeight="1">
      <c r="A164" s="88">
        <v>250328</v>
      </c>
      <c r="B164" s="147" t="s">
        <v>251</v>
      </c>
      <c r="C164" s="64">
        <v>137545700</v>
      </c>
      <c r="D164" s="55"/>
      <c r="E164" s="55"/>
      <c r="F164" s="64">
        <f>G164+J164</f>
        <v>0</v>
      </c>
      <c r="G164" s="62"/>
      <c r="H164" s="55"/>
      <c r="I164" s="55"/>
      <c r="J164" s="55"/>
      <c r="K164" s="55"/>
      <c r="L164" s="55"/>
      <c r="M164" s="55">
        <f>SUM(F164,C164)</f>
        <v>137545700</v>
      </c>
      <c r="N164" s="54">
        <f t="shared" si="31"/>
        <v>137545700</v>
      </c>
    </row>
    <row r="165" spans="1:14" ht="281.25" customHeight="1">
      <c r="A165" s="111" t="s">
        <v>124</v>
      </c>
      <c r="B165" s="148" t="s">
        <v>253</v>
      </c>
      <c r="C165" s="64">
        <v>29126800</v>
      </c>
      <c r="D165" s="55"/>
      <c r="E165" s="55"/>
      <c r="F165" s="55">
        <f>G165+J165</f>
        <v>0</v>
      </c>
      <c r="G165" s="55"/>
      <c r="H165" s="55"/>
      <c r="I165" s="55"/>
      <c r="J165" s="55"/>
      <c r="K165" s="55"/>
      <c r="L165" s="55"/>
      <c r="M165" s="55">
        <f>SUM(F165,C165)</f>
        <v>29126800</v>
      </c>
      <c r="N165" s="54">
        <f t="shared" si="31"/>
        <v>29126800</v>
      </c>
    </row>
    <row r="166" spans="1:14" ht="112.5" customHeight="1">
      <c r="A166" s="88" t="s">
        <v>123</v>
      </c>
      <c r="B166" s="148" t="s">
        <v>212</v>
      </c>
      <c r="C166" s="64">
        <v>33763400</v>
      </c>
      <c r="D166" s="55"/>
      <c r="E166" s="55"/>
      <c r="F166" s="55"/>
      <c r="G166" s="55"/>
      <c r="H166" s="55"/>
      <c r="I166" s="55"/>
      <c r="J166" s="55"/>
      <c r="K166" s="55"/>
      <c r="L166" s="55"/>
      <c r="M166" s="55">
        <f>SUM(F166,C166)</f>
        <v>33763400</v>
      </c>
      <c r="N166" s="54">
        <f t="shared" si="31"/>
        <v>33763400</v>
      </c>
    </row>
    <row r="167" spans="1:14" ht="157.5" customHeight="1">
      <c r="A167" s="88"/>
      <c r="B167" s="120" t="s">
        <v>298</v>
      </c>
      <c r="C167" s="64">
        <v>2543100</v>
      </c>
      <c r="D167" s="55"/>
      <c r="E167" s="55"/>
      <c r="F167" s="55"/>
      <c r="G167" s="55"/>
      <c r="H167" s="55"/>
      <c r="I167" s="55"/>
      <c r="J167" s="55"/>
      <c r="K167" s="55"/>
      <c r="L167" s="55"/>
      <c r="M167" s="55">
        <f>SUM(F167,C167)</f>
        <v>2543100</v>
      </c>
      <c r="N167" s="54">
        <f t="shared" si="31"/>
        <v>2543100</v>
      </c>
    </row>
    <row r="168" spans="1:14" ht="47.25" customHeight="1">
      <c r="A168" s="130" t="s">
        <v>151</v>
      </c>
      <c r="B168" s="136" t="s">
        <v>211</v>
      </c>
      <c r="C168" s="149"/>
      <c r="D168" s="80"/>
      <c r="E168" s="80"/>
      <c r="F168" s="80">
        <f>F169</f>
        <v>400000</v>
      </c>
      <c r="G168" s="80">
        <f>G169</f>
        <v>400000</v>
      </c>
      <c r="H168" s="80"/>
      <c r="I168" s="80"/>
      <c r="J168" s="80"/>
      <c r="K168" s="80"/>
      <c r="L168" s="80"/>
      <c r="M168" s="80">
        <f>F168+J168</f>
        <v>400000</v>
      </c>
      <c r="N168" s="54">
        <f t="shared" si="31"/>
        <v>400000</v>
      </c>
    </row>
    <row r="169" spans="1:14" ht="82.5" customHeight="1">
      <c r="A169" s="88" t="s">
        <v>181</v>
      </c>
      <c r="B169" s="145" t="s">
        <v>287</v>
      </c>
      <c r="C169" s="64"/>
      <c r="D169" s="55"/>
      <c r="E169" s="55"/>
      <c r="F169" s="55">
        <f>G169+J169</f>
        <v>400000</v>
      </c>
      <c r="G169" s="62">
        <v>400000</v>
      </c>
      <c r="H169" s="55"/>
      <c r="I169" s="55"/>
      <c r="J169" s="55"/>
      <c r="K169" s="55"/>
      <c r="L169" s="55"/>
      <c r="M169" s="55">
        <f>F169+J169</f>
        <v>400000</v>
      </c>
      <c r="N169" s="54">
        <f t="shared" si="31"/>
        <v>400000</v>
      </c>
    </row>
    <row r="170" spans="1:14" s="45" customFormat="1" ht="19.5">
      <c r="A170" s="150"/>
      <c r="B170" s="151" t="s">
        <v>89</v>
      </c>
      <c r="C170" s="152">
        <f aca="true" t="shared" si="44" ref="C170:M170">C148+C149</f>
        <v>1747423350</v>
      </c>
      <c r="D170" s="152">
        <f t="shared" si="44"/>
        <v>278157227</v>
      </c>
      <c r="E170" s="152">
        <f t="shared" si="44"/>
        <v>50081392</v>
      </c>
      <c r="F170" s="152">
        <f t="shared" si="44"/>
        <v>77332114</v>
      </c>
      <c r="G170" s="152">
        <f t="shared" si="44"/>
        <v>28570264</v>
      </c>
      <c r="H170" s="152">
        <f t="shared" si="44"/>
        <v>2455760</v>
      </c>
      <c r="I170" s="152">
        <f t="shared" si="44"/>
        <v>971100</v>
      </c>
      <c r="J170" s="152">
        <f t="shared" si="44"/>
        <v>67327682</v>
      </c>
      <c r="K170" s="152">
        <f t="shared" si="44"/>
        <v>46837150</v>
      </c>
      <c r="L170" s="152">
        <f t="shared" si="44"/>
        <v>46529950</v>
      </c>
      <c r="M170" s="152">
        <f t="shared" si="44"/>
        <v>1824755464</v>
      </c>
      <c r="N170" s="54">
        <f t="shared" si="31"/>
        <v>1824755464</v>
      </c>
    </row>
    <row r="171" spans="1:14" ht="13.5" customHeight="1">
      <c r="A171" s="35"/>
      <c r="C171" s="5"/>
      <c r="D171" s="3"/>
      <c r="E171" s="3"/>
      <c r="F171" s="7"/>
      <c r="G171" s="3"/>
      <c r="H171" s="3"/>
      <c r="I171" s="3"/>
      <c r="J171" s="3"/>
      <c r="K171" s="3"/>
      <c r="L171" s="3"/>
      <c r="M171" s="5"/>
      <c r="N171" s="54">
        <f t="shared" si="31"/>
        <v>0</v>
      </c>
    </row>
    <row r="172" spans="1:14" ht="30.75" customHeight="1">
      <c r="A172" s="18"/>
      <c r="B172" s="21"/>
      <c r="C172" s="5"/>
      <c r="D172" s="3"/>
      <c r="E172" s="3"/>
      <c r="F172" s="7"/>
      <c r="G172" s="3"/>
      <c r="H172" s="3"/>
      <c r="I172" s="22"/>
      <c r="J172" s="3"/>
      <c r="K172" s="3"/>
      <c r="L172" s="3"/>
      <c r="M172" s="51"/>
      <c r="N172" s="54">
        <f t="shared" si="31"/>
        <v>0</v>
      </c>
    </row>
    <row r="173" spans="1:14" ht="37.5" customHeight="1">
      <c r="A173" s="19"/>
      <c r="B173" s="161" t="s">
        <v>136</v>
      </c>
      <c r="C173" s="161"/>
      <c r="D173" s="161"/>
      <c r="F173" s="34"/>
      <c r="G173" s="33"/>
      <c r="H173" s="33"/>
      <c r="I173" s="161" t="s">
        <v>269</v>
      </c>
      <c r="J173" s="161"/>
      <c r="K173" s="79"/>
      <c r="L173" s="3"/>
      <c r="M173" s="5"/>
      <c r="N173" s="54">
        <f t="shared" si="31"/>
        <v>0</v>
      </c>
    </row>
    <row r="174" spans="1:14" ht="15.75">
      <c r="A174" s="4"/>
      <c r="C174" s="5"/>
      <c r="D174" s="3"/>
      <c r="E174" s="3"/>
      <c r="F174" s="7"/>
      <c r="G174" s="3"/>
      <c r="H174" s="3"/>
      <c r="I174" s="3"/>
      <c r="J174" s="3"/>
      <c r="K174" s="3"/>
      <c r="L174" s="3"/>
      <c r="M174" s="5"/>
      <c r="N174" s="54">
        <f t="shared" si="31"/>
        <v>0</v>
      </c>
    </row>
    <row r="175" spans="1:14" ht="15.75">
      <c r="A175" s="18"/>
      <c r="N175" s="54">
        <f t="shared" si="31"/>
        <v>0</v>
      </c>
    </row>
    <row r="176" spans="1:14" ht="15.75">
      <c r="A176" s="18"/>
      <c r="C176" s="39"/>
      <c r="N176" s="54">
        <f t="shared" si="31"/>
        <v>0</v>
      </c>
    </row>
    <row r="177" spans="1:14" ht="15.75">
      <c r="A177" s="18"/>
      <c r="B177" s="15" t="s">
        <v>172</v>
      </c>
      <c r="C177" s="50">
        <f>C148-'додаток 2'!C148</f>
        <v>0</v>
      </c>
      <c r="D177">
        <f>D148-'додаток 2'!D148</f>
        <v>0</v>
      </c>
      <c r="E177">
        <f>E148-'додаток 2'!E148</f>
        <v>0</v>
      </c>
      <c r="F177" s="6">
        <f>F148-'додаток 2'!F148</f>
        <v>0</v>
      </c>
      <c r="G177">
        <f>G148-'додаток 2'!G148</f>
        <v>0</v>
      </c>
      <c r="H177">
        <f>H148-'додаток 2'!H148</f>
        <v>0</v>
      </c>
      <c r="I177">
        <f>I148-'додаток 2'!I148</f>
        <v>0</v>
      </c>
      <c r="J177">
        <f>J148-'додаток 2'!J148</f>
        <v>0</v>
      </c>
      <c r="L177">
        <f>L148-'додаток 2'!L148</f>
        <v>0</v>
      </c>
      <c r="M177" s="2">
        <f>M148-'додаток 2'!M148</f>
        <v>0</v>
      </c>
      <c r="N177" s="54">
        <f t="shared" si="31"/>
        <v>0</v>
      </c>
    </row>
    <row r="178" spans="1:14" ht="15.75">
      <c r="A178" s="18"/>
      <c r="B178" s="15" t="s">
        <v>171</v>
      </c>
      <c r="C178" s="39">
        <f>C170-'додаток 2'!C165</f>
        <v>0</v>
      </c>
      <c r="D178">
        <f>D170-'додаток 2'!D165</f>
        <v>0</v>
      </c>
      <c r="E178">
        <f>E170-'додаток 2'!E165</f>
        <v>0</v>
      </c>
      <c r="F178" s="6">
        <f>F170-'додаток 2'!F165</f>
        <v>0</v>
      </c>
      <c r="G178">
        <f>G170-'додаток 2'!G165</f>
        <v>0</v>
      </c>
      <c r="H178">
        <f>H170-'додаток 2'!H165</f>
        <v>0</v>
      </c>
      <c r="I178">
        <f>I170-'додаток 2'!I165</f>
        <v>0</v>
      </c>
      <c r="J178">
        <f>J170-'додаток 2'!J165</f>
        <v>0</v>
      </c>
      <c r="L178">
        <f>L170-'додаток 2'!L165</f>
        <v>0</v>
      </c>
      <c r="M178" s="2">
        <f>M170-'додаток 2'!M165</f>
        <v>0</v>
      </c>
      <c r="N178" s="54">
        <f t="shared" si="31"/>
        <v>0</v>
      </c>
    </row>
    <row r="179" spans="1:14" ht="15.75">
      <c r="A179" s="18"/>
      <c r="B179" s="15" t="s">
        <v>173</v>
      </c>
      <c r="C179" s="50">
        <f>C170-'[2]додаток 1уточ.'!$C$88</f>
        <v>-46879950</v>
      </c>
      <c r="D179" s="50"/>
      <c r="E179" s="50"/>
      <c r="F179" s="50">
        <f>F170-'[2]додаток 1уточ.'!$D$88</f>
        <v>46524950</v>
      </c>
      <c r="G179" s="50"/>
      <c r="H179" s="50"/>
      <c r="I179" s="50"/>
      <c r="J179" s="50"/>
      <c r="K179" s="50">
        <f>K170-'[2]додаток 1уточ.'!$E$88</f>
        <v>46529950</v>
      </c>
      <c r="L179" s="50"/>
      <c r="M179" s="50">
        <f>M189-M170-M190</f>
        <v>99267436</v>
      </c>
      <c r="N179" s="54">
        <f t="shared" si="31"/>
        <v>-355000</v>
      </c>
    </row>
    <row r="180" spans="1:14" ht="15.75">
      <c r="A180" s="18"/>
      <c r="B180" s="15" t="s">
        <v>310</v>
      </c>
      <c r="C180" s="50">
        <v>350000</v>
      </c>
      <c r="D180" s="50"/>
      <c r="E180" s="50"/>
      <c r="F180" s="50">
        <v>5000</v>
      </c>
      <c r="G180" s="50"/>
      <c r="H180" s="50"/>
      <c r="I180" s="50"/>
      <c r="J180" s="50"/>
      <c r="K180" s="50"/>
      <c r="L180" s="50"/>
      <c r="M180" s="50"/>
      <c r="N180" s="54"/>
    </row>
    <row r="181" spans="1:14" ht="15.75">
      <c r="A181" s="18"/>
      <c r="B181" s="15" t="s">
        <v>307</v>
      </c>
      <c r="C181" s="50">
        <f>L170</f>
        <v>46529950</v>
      </c>
      <c r="N181" s="54">
        <f t="shared" si="31"/>
        <v>46529950</v>
      </c>
    </row>
    <row r="182" spans="1:14" ht="15.75">
      <c r="A182" s="18"/>
      <c r="B182" s="15" t="s">
        <v>308</v>
      </c>
      <c r="C182" s="50">
        <f>C181+C180+C179</f>
        <v>0</v>
      </c>
      <c r="F182" s="50">
        <v>46837150</v>
      </c>
      <c r="N182" s="54">
        <f t="shared" si="31"/>
        <v>46837150</v>
      </c>
    </row>
    <row r="183" spans="1:14" ht="15.75">
      <c r="A183" s="18"/>
      <c r="C183" s="50"/>
      <c r="F183" s="50"/>
      <c r="N183" s="54"/>
    </row>
    <row r="184" spans="1:14" ht="15.75">
      <c r="A184" s="18"/>
      <c r="B184" s="15" t="s">
        <v>311</v>
      </c>
      <c r="C184" s="50">
        <f>C170+350000</f>
        <v>1747773350</v>
      </c>
      <c r="F184" s="53"/>
      <c r="N184" s="54"/>
    </row>
    <row r="185" spans="1:14" ht="15.75">
      <c r="A185" s="18"/>
      <c r="B185" s="15" t="s">
        <v>169</v>
      </c>
      <c r="C185" s="50">
        <v>1794303300</v>
      </c>
      <c r="N185" s="54"/>
    </row>
    <row r="186" spans="1:14" ht="15.75">
      <c r="A186" s="18"/>
      <c r="C186" s="50">
        <f>C184-C185</f>
        <v>-46529950</v>
      </c>
      <c r="N186" s="54"/>
    </row>
    <row r="187" spans="1:14" ht="15.75">
      <c r="A187" s="18"/>
      <c r="C187" s="50">
        <f>C186+C181</f>
        <v>0</v>
      </c>
      <c r="N187" s="54"/>
    </row>
    <row r="188" spans="1:14" ht="15.75">
      <c r="A188" s="18"/>
      <c r="B188" s="15" t="s">
        <v>221</v>
      </c>
      <c r="C188" s="50">
        <f>647390200+19730600+1124482500+4981400-2281400-350000</f>
        <v>1793953300</v>
      </c>
      <c r="F188" s="53">
        <f>F170</f>
        <v>77332114</v>
      </c>
      <c r="L188" s="77">
        <f>L170</f>
        <v>46529950</v>
      </c>
      <c r="M188" s="50">
        <f>C188+F188</f>
        <v>1871285414</v>
      </c>
      <c r="N188" s="54">
        <f t="shared" si="31"/>
        <v>1871285414</v>
      </c>
    </row>
    <row r="189" spans="1:14" ht="15.75">
      <c r="A189" s="18"/>
      <c r="B189" s="15" t="s">
        <v>169</v>
      </c>
      <c r="C189" s="50">
        <f>1796584700-2281400</f>
        <v>1794303300</v>
      </c>
      <c r="F189" s="53">
        <f>'[1]додаток 1уточ.'!$D$54</f>
        <v>129719600</v>
      </c>
      <c r="L189" s="77">
        <f>'[1]додаток 1уточ.'!$E$54</f>
        <v>16922000</v>
      </c>
      <c r="M189" s="2">
        <f>C189+F189</f>
        <v>1924022900</v>
      </c>
      <c r="N189" s="54">
        <f t="shared" si="31"/>
        <v>1924022900</v>
      </c>
    </row>
    <row r="190" spans="1:14" ht="15.75">
      <c r="A190" s="18"/>
      <c r="B190" s="15" t="s">
        <v>170</v>
      </c>
      <c r="C190" s="50">
        <v>350000</v>
      </c>
      <c r="M190" s="50"/>
      <c r="N190" s="54">
        <f t="shared" si="31"/>
        <v>350000</v>
      </c>
    </row>
    <row r="191" spans="1:14" ht="15.75">
      <c r="A191" s="18"/>
      <c r="C191" s="50">
        <f>C188-C189+C190</f>
        <v>0</v>
      </c>
      <c r="D191" s="2">
        <f aca="true" t="shared" si="45" ref="D191:L191">D189-D188-D190</f>
        <v>0</v>
      </c>
      <c r="E191" s="2">
        <f t="shared" si="45"/>
        <v>0</v>
      </c>
      <c r="F191" s="2"/>
      <c r="G191" s="2">
        <f t="shared" si="45"/>
        <v>0</v>
      </c>
      <c r="H191" s="2">
        <f t="shared" si="45"/>
        <v>0</v>
      </c>
      <c r="I191" s="2">
        <f t="shared" si="45"/>
        <v>0</v>
      </c>
      <c r="J191" s="2">
        <f t="shared" si="45"/>
        <v>0</v>
      </c>
      <c r="K191" s="2"/>
      <c r="L191" s="2">
        <f t="shared" si="45"/>
        <v>-29607950</v>
      </c>
      <c r="M191" s="50">
        <f>M189-M188-M190</f>
        <v>52737486</v>
      </c>
      <c r="N191" s="54">
        <f t="shared" si="31"/>
        <v>0</v>
      </c>
    </row>
    <row r="192" spans="1:14" ht="15.75">
      <c r="A192" s="18"/>
      <c r="N192" s="54">
        <f t="shared" si="31"/>
        <v>0</v>
      </c>
    </row>
    <row r="193" spans="1:14" ht="15.75">
      <c r="A193" s="18"/>
      <c r="N193" s="54">
        <f t="shared" si="31"/>
        <v>0</v>
      </c>
    </row>
    <row r="194" spans="1:14" ht="15.75">
      <c r="A194" s="18"/>
      <c r="N194" s="54">
        <f t="shared" si="31"/>
        <v>0</v>
      </c>
    </row>
    <row r="195" spans="1:14" ht="15.75">
      <c r="A195" s="18"/>
      <c r="N195" s="54">
        <f t="shared" si="31"/>
        <v>0</v>
      </c>
    </row>
    <row r="196" spans="1:14" ht="15.75">
      <c r="A196" s="18"/>
      <c r="N196" s="54">
        <f t="shared" si="31"/>
        <v>0</v>
      </c>
    </row>
    <row r="197" spans="1:14" ht="15.75">
      <c r="A197" s="18"/>
      <c r="N197" s="54">
        <f t="shared" si="31"/>
        <v>0</v>
      </c>
    </row>
    <row r="198" spans="1:14" ht="15.75">
      <c r="A198" s="18"/>
      <c r="N198" s="54">
        <f t="shared" si="31"/>
        <v>0</v>
      </c>
    </row>
    <row r="199" spans="1:14" ht="15.75">
      <c r="A199" s="18"/>
      <c r="N199" s="54">
        <f t="shared" si="31"/>
        <v>0</v>
      </c>
    </row>
    <row r="200" spans="1:14" ht="15.75">
      <c r="A200" s="18"/>
      <c r="N200" s="54">
        <f t="shared" si="31"/>
        <v>0</v>
      </c>
    </row>
    <row r="201" spans="1:14" ht="15.75">
      <c r="A201" s="18"/>
      <c r="N201" s="54">
        <f t="shared" si="31"/>
        <v>0</v>
      </c>
    </row>
    <row r="202" spans="1:14" ht="15.75">
      <c r="A202" s="18"/>
      <c r="N202" s="54">
        <f t="shared" si="31"/>
        <v>0</v>
      </c>
    </row>
    <row r="203" spans="1:14" ht="15.75">
      <c r="A203" s="18"/>
      <c r="N203" s="54">
        <f t="shared" si="31"/>
        <v>0</v>
      </c>
    </row>
    <row r="204" spans="1:14" ht="15.75">
      <c r="A204" s="18"/>
      <c r="N204" s="54">
        <f aca="true" t="shared" si="46" ref="N204:N267">C204+F204</f>
        <v>0</v>
      </c>
    </row>
    <row r="205" spans="1:14" ht="15.75">
      <c r="A205" s="18"/>
      <c r="N205" s="54">
        <f t="shared" si="46"/>
        <v>0</v>
      </c>
    </row>
    <row r="206" spans="1:14" ht="15.75">
      <c r="A206" s="18"/>
      <c r="N206" s="54">
        <f t="shared" si="46"/>
        <v>0</v>
      </c>
    </row>
    <row r="207" spans="1:14" ht="15.75">
      <c r="A207" s="18"/>
      <c r="N207" s="54">
        <f t="shared" si="46"/>
        <v>0</v>
      </c>
    </row>
    <row r="208" spans="1:14" ht="15.75">
      <c r="A208" s="18"/>
      <c r="N208" s="54">
        <f t="shared" si="46"/>
        <v>0</v>
      </c>
    </row>
    <row r="209" spans="1:14" ht="15.75">
      <c r="A209" s="18"/>
      <c r="N209" s="54">
        <f t="shared" si="46"/>
        <v>0</v>
      </c>
    </row>
    <row r="210" spans="1:14" ht="15.75">
      <c r="A210" s="18"/>
      <c r="N210" s="54">
        <f t="shared" si="46"/>
        <v>0</v>
      </c>
    </row>
    <row r="211" spans="1:14" ht="15.75">
      <c r="A211" s="18"/>
      <c r="N211" s="54">
        <f t="shared" si="46"/>
        <v>0</v>
      </c>
    </row>
    <row r="212" spans="1:14" ht="15.75">
      <c r="A212" s="18"/>
      <c r="N212" s="54">
        <f t="shared" si="46"/>
        <v>0</v>
      </c>
    </row>
    <row r="213" spans="1:14" ht="15.75">
      <c r="A213" s="18"/>
      <c r="N213" s="54">
        <f t="shared" si="46"/>
        <v>0</v>
      </c>
    </row>
    <row r="214" spans="1:14" ht="15.75">
      <c r="A214" s="18"/>
      <c r="N214" s="54">
        <f t="shared" si="46"/>
        <v>0</v>
      </c>
    </row>
    <row r="215" spans="1:14" ht="15.75">
      <c r="A215" s="18"/>
      <c r="N215" s="54">
        <f t="shared" si="46"/>
        <v>0</v>
      </c>
    </row>
    <row r="216" spans="1:14" ht="15.75">
      <c r="A216" s="18"/>
      <c r="N216" s="54">
        <f t="shared" si="46"/>
        <v>0</v>
      </c>
    </row>
    <row r="217" spans="1:14" ht="15.75">
      <c r="A217" s="18"/>
      <c r="N217" s="54">
        <f t="shared" si="46"/>
        <v>0</v>
      </c>
    </row>
    <row r="218" spans="1:14" ht="15.75">
      <c r="A218" s="18"/>
      <c r="N218" s="54">
        <f t="shared" si="46"/>
        <v>0</v>
      </c>
    </row>
    <row r="219" spans="1:14" ht="15.75">
      <c r="A219" s="18"/>
      <c r="N219" s="54">
        <f t="shared" si="46"/>
        <v>0</v>
      </c>
    </row>
    <row r="220" spans="1:14" ht="15.75">
      <c r="A220" s="18"/>
      <c r="N220" s="54">
        <f t="shared" si="46"/>
        <v>0</v>
      </c>
    </row>
    <row r="221" spans="1:14" ht="15.75">
      <c r="A221" s="18"/>
      <c r="N221" s="54">
        <f t="shared" si="46"/>
        <v>0</v>
      </c>
    </row>
    <row r="222" spans="1:14" ht="15.75">
      <c r="A222" s="18"/>
      <c r="N222" s="54">
        <f t="shared" si="46"/>
        <v>0</v>
      </c>
    </row>
    <row r="223" spans="1:14" ht="15.75">
      <c r="A223" s="18"/>
      <c r="N223" s="54">
        <f t="shared" si="46"/>
        <v>0</v>
      </c>
    </row>
    <row r="224" spans="1:14" ht="15.75">
      <c r="A224" s="18"/>
      <c r="N224" s="54">
        <f t="shared" si="46"/>
        <v>0</v>
      </c>
    </row>
    <row r="225" spans="1:14" ht="15.75">
      <c r="A225" s="18"/>
      <c r="N225" s="54">
        <f t="shared" si="46"/>
        <v>0</v>
      </c>
    </row>
    <row r="226" spans="1:14" ht="15.75">
      <c r="A226" s="18"/>
      <c r="N226" s="54">
        <f t="shared" si="46"/>
        <v>0</v>
      </c>
    </row>
    <row r="227" spans="1:14" ht="15.75">
      <c r="A227" s="18"/>
      <c r="N227" s="54">
        <f t="shared" si="46"/>
        <v>0</v>
      </c>
    </row>
    <row r="228" spans="1:14" ht="15.75">
      <c r="A228" s="18"/>
      <c r="N228" s="54">
        <f t="shared" si="46"/>
        <v>0</v>
      </c>
    </row>
    <row r="229" spans="1:14" ht="15.75">
      <c r="A229" s="18"/>
      <c r="N229" s="54">
        <f t="shared" si="46"/>
        <v>0</v>
      </c>
    </row>
    <row r="230" spans="1:14" ht="15.75">
      <c r="A230" s="18"/>
      <c r="N230" s="54">
        <f t="shared" si="46"/>
        <v>0</v>
      </c>
    </row>
    <row r="231" spans="1:14" ht="15.75">
      <c r="A231" s="18"/>
      <c r="N231" s="54">
        <f t="shared" si="46"/>
        <v>0</v>
      </c>
    </row>
    <row r="232" spans="1:14" ht="15.75">
      <c r="A232" s="18"/>
      <c r="N232" s="54">
        <f t="shared" si="46"/>
        <v>0</v>
      </c>
    </row>
    <row r="233" spans="1:14" ht="15.75">
      <c r="A233" s="18"/>
      <c r="N233" s="54">
        <f t="shared" si="46"/>
        <v>0</v>
      </c>
    </row>
    <row r="234" spans="1:14" ht="15.75">
      <c r="A234" s="18"/>
      <c r="N234" s="54">
        <f t="shared" si="46"/>
        <v>0</v>
      </c>
    </row>
    <row r="235" spans="1:14" ht="15.75">
      <c r="A235" s="18"/>
      <c r="N235" s="54">
        <f t="shared" si="46"/>
        <v>0</v>
      </c>
    </row>
    <row r="236" spans="1:14" ht="15.75">
      <c r="A236" s="18"/>
      <c r="N236" s="54">
        <f t="shared" si="46"/>
        <v>0</v>
      </c>
    </row>
    <row r="237" spans="1:14" ht="15.75">
      <c r="A237" s="18"/>
      <c r="N237" s="54">
        <f t="shared" si="46"/>
        <v>0</v>
      </c>
    </row>
    <row r="238" spans="1:14" ht="15.75">
      <c r="A238" s="18"/>
      <c r="N238" s="54">
        <f t="shared" si="46"/>
        <v>0</v>
      </c>
    </row>
    <row r="239" spans="1:14" ht="15.75">
      <c r="A239" s="18"/>
      <c r="N239" s="54">
        <f t="shared" si="46"/>
        <v>0</v>
      </c>
    </row>
    <row r="240" spans="1:14" ht="15.75">
      <c r="A240" s="18"/>
      <c r="N240" s="54">
        <f t="shared" si="46"/>
        <v>0</v>
      </c>
    </row>
    <row r="241" spans="1:14" ht="15.75">
      <c r="A241" s="18"/>
      <c r="N241" s="54">
        <f t="shared" si="46"/>
        <v>0</v>
      </c>
    </row>
    <row r="242" spans="1:14" ht="15.75">
      <c r="A242" s="18"/>
      <c r="N242" s="54">
        <f t="shared" si="46"/>
        <v>0</v>
      </c>
    </row>
    <row r="243" spans="1:14" ht="15.75">
      <c r="A243" s="18"/>
      <c r="N243" s="54">
        <f t="shared" si="46"/>
        <v>0</v>
      </c>
    </row>
    <row r="244" spans="1:14" ht="15.75">
      <c r="A244" s="18"/>
      <c r="N244" s="54">
        <f t="shared" si="46"/>
        <v>0</v>
      </c>
    </row>
    <row r="245" spans="1:14" ht="15.75">
      <c r="A245" s="18"/>
      <c r="N245" s="54">
        <f t="shared" si="46"/>
        <v>0</v>
      </c>
    </row>
    <row r="246" spans="1:14" ht="15.75">
      <c r="A246" s="18"/>
      <c r="N246" s="54">
        <f t="shared" si="46"/>
        <v>0</v>
      </c>
    </row>
    <row r="247" spans="1:14" ht="15.75">
      <c r="A247" s="18"/>
      <c r="N247" s="54">
        <f t="shared" si="46"/>
        <v>0</v>
      </c>
    </row>
    <row r="248" spans="1:14" ht="15.75">
      <c r="A248" s="18"/>
      <c r="N248" s="54">
        <f t="shared" si="46"/>
        <v>0</v>
      </c>
    </row>
    <row r="249" spans="1:14" ht="15.75">
      <c r="A249" s="18"/>
      <c r="N249" s="54">
        <f t="shared" si="46"/>
        <v>0</v>
      </c>
    </row>
    <row r="250" spans="1:14" ht="15.75">
      <c r="A250" s="18"/>
      <c r="N250" s="54">
        <f t="shared" si="46"/>
        <v>0</v>
      </c>
    </row>
    <row r="251" spans="1:14" ht="15.75">
      <c r="A251" s="18"/>
      <c r="N251" s="54">
        <f t="shared" si="46"/>
        <v>0</v>
      </c>
    </row>
    <row r="252" spans="1:14" ht="15.75">
      <c r="A252" s="18"/>
      <c r="N252" s="54">
        <f t="shared" si="46"/>
        <v>0</v>
      </c>
    </row>
    <row r="253" spans="1:14" ht="15.75">
      <c r="A253" s="18"/>
      <c r="N253" s="54">
        <f t="shared" si="46"/>
        <v>0</v>
      </c>
    </row>
    <row r="254" spans="1:14" ht="15.75">
      <c r="A254" s="18"/>
      <c r="N254" s="54">
        <f t="shared" si="46"/>
        <v>0</v>
      </c>
    </row>
    <row r="255" spans="1:14" ht="15.75">
      <c r="A255" s="18"/>
      <c r="N255" s="54">
        <f t="shared" si="46"/>
        <v>0</v>
      </c>
    </row>
    <row r="256" spans="1:14" ht="15.75">
      <c r="A256" s="18"/>
      <c r="N256" s="54">
        <f t="shared" si="46"/>
        <v>0</v>
      </c>
    </row>
    <row r="257" spans="1:14" ht="15.75">
      <c r="A257" s="18"/>
      <c r="N257" s="54">
        <f t="shared" si="46"/>
        <v>0</v>
      </c>
    </row>
    <row r="258" spans="1:14" ht="15.75">
      <c r="A258" s="18"/>
      <c r="N258" s="54">
        <f t="shared" si="46"/>
        <v>0</v>
      </c>
    </row>
    <row r="259" spans="1:14" ht="15.75">
      <c r="A259" s="18"/>
      <c r="N259" s="54">
        <f t="shared" si="46"/>
        <v>0</v>
      </c>
    </row>
    <row r="260" spans="1:14" ht="15.75">
      <c r="A260" s="18"/>
      <c r="N260" s="54">
        <f t="shared" si="46"/>
        <v>0</v>
      </c>
    </row>
    <row r="261" spans="1:14" ht="15.75">
      <c r="A261" s="18"/>
      <c r="N261" s="54">
        <f t="shared" si="46"/>
        <v>0</v>
      </c>
    </row>
    <row r="262" spans="1:14" ht="15.75">
      <c r="A262" s="18"/>
      <c r="N262" s="54">
        <f t="shared" si="46"/>
        <v>0</v>
      </c>
    </row>
    <row r="263" spans="1:14" ht="15.75">
      <c r="A263" s="18"/>
      <c r="N263" s="54">
        <f t="shared" si="46"/>
        <v>0</v>
      </c>
    </row>
    <row r="264" spans="1:14" ht="15.75">
      <c r="A264" s="18"/>
      <c r="N264" s="54">
        <f t="shared" si="46"/>
        <v>0</v>
      </c>
    </row>
    <row r="265" spans="1:14" ht="15.75">
      <c r="A265" s="18"/>
      <c r="N265" s="54">
        <f t="shared" si="46"/>
        <v>0</v>
      </c>
    </row>
    <row r="266" spans="1:14" ht="15.75">
      <c r="A266" s="18"/>
      <c r="N266" s="54">
        <f t="shared" si="46"/>
        <v>0</v>
      </c>
    </row>
    <row r="267" spans="1:14" ht="15.75">
      <c r="A267" s="18"/>
      <c r="N267" s="54">
        <f t="shared" si="46"/>
        <v>0</v>
      </c>
    </row>
    <row r="268" spans="1:14" ht="15.75">
      <c r="A268" s="18"/>
      <c r="N268" s="54">
        <f aca="true" t="shared" si="47" ref="N268:N331">C268+F268</f>
        <v>0</v>
      </c>
    </row>
    <row r="269" spans="1:14" ht="15.75">
      <c r="A269" s="18"/>
      <c r="N269" s="54">
        <f t="shared" si="47"/>
        <v>0</v>
      </c>
    </row>
    <row r="270" spans="1:14" ht="15.75">
      <c r="A270" s="18"/>
      <c r="N270" s="54">
        <f t="shared" si="47"/>
        <v>0</v>
      </c>
    </row>
    <row r="271" spans="1:14" ht="15.75">
      <c r="A271" s="18"/>
      <c r="N271" s="54">
        <f t="shared" si="47"/>
        <v>0</v>
      </c>
    </row>
    <row r="272" spans="1:14" ht="15.75">
      <c r="A272" s="18"/>
      <c r="N272" s="54">
        <f t="shared" si="47"/>
        <v>0</v>
      </c>
    </row>
    <row r="273" spans="1:14" ht="15.75">
      <c r="A273" s="18"/>
      <c r="N273" s="54">
        <f t="shared" si="47"/>
        <v>0</v>
      </c>
    </row>
    <row r="274" spans="1:14" ht="15.75">
      <c r="A274" s="18"/>
      <c r="N274" s="54">
        <f t="shared" si="47"/>
        <v>0</v>
      </c>
    </row>
    <row r="275" spans="1:14" ht="15.75">
      <c r="A275" s="18"/>
      <c r="N275" s="54">
        <f t="shared" si="47"/>
        <v>0</v>
      </c>
    </row>
    <row r="276" spans="1:14" ht="15.75">
      <c r="A276" s="18"/>
      <c r="N276" s="54">
        <f t="shared" si="47"/>
        <v>0</v>
      </c>
    </row>
    <row r="277" spans="1:14" ht="15.75">
      <c r="A277" s="18"/>
      <c r="N277" s="54">
        <f t="shared" si="47"/>
        <v>0</v>
      </c>
    </row>
    <row r="278" spans="1:14" ht="15.75">
      <c r="A278" s="18"/>
      <c r="N278" s="54">
        <f t="shared" si="47"/>
        <v>0</v>
      </c>
    </row>
    <row r="279" spans="1:14" ht="15.75">
      <c r="A279" s="18"/>
      <c r="N279" s="54">
        <f t="shared" si="47"/>
        <v>0</v>
      </c>
    </row>
    <row r="280" spans="1:14" ht="15.75">
      <c r="A280" s="18"/>
      <c r="N280" s="54">
        <f t="shared" si="47"/>
        <v>0</v>
      </c>
    </row>
    <row r="281" spans="1:14" ht="15.75">
      <c r="A281" s="18"/>
      <c r="N281" s="54">
        <f t="shared" si="47"/>
        <v>0</v>
      </c>
    </row>
    <row r="282" spans="1:14" ht="15.75">
      <c r="A282" s="18"/>
      <c r="N282" s="54">
        <f t="shared" si="47"/>
        <v>0</v>
      </c>
    </row>
    <row r="283" spans="1:14" ht="15.75">
      <c r="A283" s="18"/>
      <c r="N283" s="54">
        <f t="shared" si="47"/>
        <v>0</v>
      </c>
    </row>
    <row r="284" spans="1:14" ht="15.75">
      <c r="A284" s="18"/>
      <c r="N284" s="54">
        <f t="shared" si="47"/>
        <v>0</v>
      </c>
    </row>
    <row r="285" spans="1:14" ht="15.75">
      <c r="A285" s="18"/>
      <c r="N285" s="54">
        <f t="shared" si="47"/>
        <v>0</v>
      </c>
    </row>
    <row r="286" spans="1:14" ht="15.75">
      <c r="A286" s="18"/>
      <c r="N286" s="54">
        <f t="shared" si="47"/>
        <v>0</v>
      </c>
    </row>
    <row r="287" spans="1:14" ht="15.75">
      <c r="A287" s="18"/>
      <c r="N287" s="54">
        <f t="shared" si="47"/>
        <v>0</v>
      </c>
    </row>
    <row r="288" spans="1:14" ht="15.75">
      <c r="A288" s="18"/>
      <c r="N288" s="54">
        <f t="shared" si="47"/>
        <v>0</v>
      </c>
    </row>
    <row r="289" spans="1:14" ht="15.75">
      <c r="A289" s="18"/>
      <c r="N289" s="54">
        <f t="shared" si="47"/>
        <v>0</v>
      </c>
    </row>
    <row r="290" spans="1:14" ht="15.75">
      <c r="A290" s="18"/>
      <c r="N290" s="54">
        <f t="shared" si="47"/>
        <v>0</v>
      </c>
    </row>
    <row r="291" spans="1:14" ht="15.75">
      <c r="A291" s="18"/>
      <c r="N291" s="54">
        <f t="shared" si="47"/>
        <v>0</v>
      </c>
    </row>
    <row r="292" spans="1:14" ht="15.75">
      <c r="A292" s="18"/>
      <c r="N292" s="54">
        <f t="shared" si="47"/>
        <v>0</v>
      </c>
    </row>
    <row r="293" spans="1:14" ht="15.75">
      <c r="A293" s="18"/>
      <c r="N293" s="54">
        <f t="shared" si="47"/>
        <v>0</v>
      </c>
    </row>
    <row r="294" spans="1:14" ht="15.75">
      <c r="A294" s="18"/>
      <c r="N294" s="54">
        <f t="shared" si="47"/>
        <v>0</v>
      </c>
    </row>
    <row r="295" spans="1:14" ht="15.75">
      <c r="A295" s="18"/>
      <c r="N295" s="54">
        <f t="shared" si="47"/>
        <v>0</v>
      </c>
    </row>
    <row r="296" spans="1:14" ht="15.75">
      <c r="A296" s="18"/>
      <c r="N296" s="54">
        <f t="shared" si="47"/>
        <v>0</v>
      </c>
    </row>
    <row r="297" spans="1:14" ht="15.75">
      <c r="A297" s="18"/>
      <c r="N297" s="54">
        <f t="shared" si="47"/>
        <v>0</v>
      </c>
    </row>
    <row r="298" spans="1:14" ht="15.75">
      <c r="A298" s="18"/>
      <c r="N298" s="54">
        <f t="shared" si="47"/>
        <v>0</v>
      </c>
    </row>
    <row r="299" spans="1:14" ht="15.75">
      <c r="A299" s="18"/>
      <c r="N299" s="54">
        <f t="shared" si="47"/>
        <v>0</v>
      </c>
    </row>
    <row r="300" spans="1:14" ht="15.75">
      <c r="A300" s="18"/>
      <c r="N300" s="54">
        <f t="shared" si="47"/>
        <v>0</v>
      </c>
    </row>
    <row r="301" spans="1:14" ht="15.75">
      <c r="A301" s="18"/>
      <c r="N301" s="54">
        <f t="shared" si="47"/>
        <v>0</v>
      </c>
    </row>
    <row r="302" spans="1:14" ht="15.75">
      <c r="A302" s="18"/>
      <c r="N302" s="54">
        <f t="shared" si="47"/>
        <v>0</v>
      </c>
    </row>
    <row r="303" spans="1:14" ht="15.75">
      <c r="A303" s="18"/>
      <c r="N303" s="54">
        <f t="shared" si="47"/>
        <v>0</v>
      </c>
    </row>
    <row r="304" spans="1:14" ht="15.75">
      <c r="A304" s="18"/>
      <c r="N304" s="54">
        <f t="shared" si="47"/>
        <v>0</v>
      </c>
    </row>
    <row r="305" spans="1:14" ht="15.75">
      <c r="A305" s="18"/>
      <c r="N305" s="54">
        <f t="shared" si="47"/>
        <v>0</v>
      </c>
    </row>
    <row r="306" spans="1:14" ht="15.75">
      <c r="A306" s="18"/>
      <c r="N306" s="54">
        <f t="shared" si="47"/>
        <v>0</v>
      </c>
    </row>
    <row r="307" spans="1:14" ht="15.75">
      <c r="A307" s="18"/>
      <c r="N307" s="54">
        <f t="shared" si="47"/>
        <v>0</v>
      </c>
    </row>
    <row r="308" spans="1:14" ht="15.75">
      <c r="A308" s="18"/>
      <c r="N308" s="54">
        <f t="shared" si="47"/>
        <v>0</v>
      </c>
    </row>
    <row r="309" spans="1:14" ht="15.75">
      <c r="A309" s="18"/>
      <c r="N309" s="54">
        <f t="shared" si="47"/>
        <v>0</v>
      </c>
    </row>
    <row r="310" spans="1:14" ht="15.75">
      <c r="A310" s="18"/>
      <c r="N310" s="54">
        <f t="shared" si="47"/>
        <v>0</v>
      </c>
    </row>
    <row r="311" spans="1:14" ht="15.75">
      <c r="A311" s="18"/>
      <c r="N311" s="54">
        <f t="shared" si="47"/>
        <v>0</v>
      </c>
    </row>
    <row r="312" spans="1:14" ht="15.75">
      <c r="A312" s="18"/>
      <c r="N312" s="54">
        <f t="shared" si="47"/>
        <v>0</v>
      </c>
    </row>
    <row r="313" spans="1:14" ht="15.75">
      <c r="A313" s="18"/>
      <c r="N313" s="54">
        <f t="shared" si="47"/>
        <v>0</v>
      </c>
    </row>
    <row r="314" spans="1:14" ht="15.75">
      <c r="A314" s="18"/>
      <c r="N314" s="54">
        <f t="shared" si="47"/>
        <v>0</v>
      </c>
    </row>
    <row r="315" spans="1:14" ht="15.75">
      <c r="A315" s="18"/>
      <c r="N315" s="54">
        <f t="shared" si="47"/>
        <v>0</v>
      </c>
    </row>
    <row r="316" spans="1:14" ht="15.75">
      <c r="A316" s="18"/>
      <c r="N316" s="54">
        <f t="shared" si="47"/>
        <v>0</v>
      </c>
    </row>
    <row r="317" spans="1:14" ht="15.75">
      <c r="A317" s="18"/>
      <c r="N317" s="54">
        <f t="shared" si="47"/>
        <v>0</v>
      </c>
    </row>
    <row r="318" spans="1:14" ht="15.75">
      <c r="A318" s="18"/>
      <c r="N318" s="54">
        <f t="shared" si="47"/>
        <v>0</v>
      </c>
    </row>
    <row r="319" spans="1:14" ht="15.75">
      <c r="A319" s="18"/>
      <c r="N319" s="54">
        <f t="shared" si="47"/>
        <v>0</v>
      </c>
    </row>
    <row r="320" spans="1:14" ht="15.75">
      <c r="A320" s="18"/>
      <c r="N320" s="54">
        <f t="shared" si="47"/>
        <v>0</v>
      </c>
    </row>
    <row r="321" spans="1:14" ht="15.75">
      <c r="A321" s="18"/>
      <c r="N321" s="54">
        <f t="shared" si="47"/>
        <v>0</v>
      </c>
    </row>
    <row r="322" spans="1:14" ht="15.75">
      <c r="A322" s="18"/>
      <c r="N322" s="54">
        <f t="shared" si="47"/>
        <v>0</v>
      </c>
    </row>
    <row r="323" spans="1:14" ht="15.75">
      <c r="A323" s="18"/>
      <c r="N323" s="54">
        <f t="shared" si="47"/>
        <v>0</v>
      </c>
    </row>
    <row r="324" spans="1:14" ht="15.75">
      <c r="A324" s="18"/>
      <c r="N324" s="54">
        <f t="shared" si="47"/>
        <v>0</v>
      </c>
    </row>
    <row r="325" spans="1:14" ht="15.75">
      <c r="A325" s="18"/>
      <c r="N325" s="54">
        <f t="shared" si="47"/>
        <v>0</v>
      </c>
    </row>
    <row r="326" spans="1:14" ht="15.75">
      <c r="A326" s="18"/>
      <c r="N326" s="54">
        <f t="shared" si="47"/>
        <v>0</v>
      </c>
    </row>
    <row r="327" spans="1:14" ht="15.75">
      <c r="A327" s="18"/>
      <c r="N327" s="54">
        <f t="shared" si="47"/>
        <v>0</v>
      </c>
    </row>
    <row r="328" spans="1:14" ht="15.75">
      <c r="A328" s="18"/>
      <c r="N328" s="54">
        <f t="shared" si="47"/>
        <v>0</v>
      </c>
    </row>
    <row r="329" spans="1:14" ht="15.75">
      <c r="A329" s="18"/>
      <c r="N329" s="54">
        <f t="shared" si="47"/>
        <v>0</v>
      </c>
    </row>
    <row r="330" spans="1:14" ht="15.75">
      <c r="A330" s="18"/>
      <c r="N330" s="54">
        <f t="shared" si="47"/>
        <v>0</v>
      </c>
    </row>
    <row r="331" spans="1:14" ht="15.75">
      <c r="A331" s="18"/>
      <c r="N331" s="54">
        <f t="shared" si="47"/>
        <v>0</v>
      </c>
    </row>
    <row r="332" spans="1:14" ht="15.75">
      <c r="A332" s="18"/>
      <c r="N332" s="54">
        <f aca="true" t="shared" si="48" ref="N332:N395">C332+F332</f>
        <v>0</v>
      </c>
    </row>
    <row r="333" spans="1:14" ht="15.75">
      <c r="A333" s="18"/>
      <c r="N333" s="54">
        <f t="shared" si="48"/>
        <v>0</v>
      </c>
    </row>
    <row r="334" spans="1:14" ht="15.75">
      <c r="A334" s="18"/>
      <c r="N334" s="54">
        <f t="shared" si="48"/>
        <v>0</v>
      </c>
    </row>
    <row r="335" spans="1:14" ht="15.75">
      <c r="A335" s="18"/>
      <c r="N335" s="54">
        <f t="shared" si="48"/>
        <v>0</v>
      </c>
    </row>
    <row r="336" spans="1:14" ht="15.75">
      <c r="A336" s="18"/>
      <c r="N336" s="54">
        <f t="shared" si="48"/>
        <v>0</v>
      </c>
    </row>
    <row r="337" spans="1:14" ht="15.75">
      <c r="A337" s="18"/>
      <c r="N337" s="54">
        <f t="shared" si="48"/>
        <v>0</v>
      </c>
    </row>
    <row r="338" spans="1:14" ht="15.75">
      <c r="A338" s="18"/>
      <c r="N338" s="54">
        <f t="shared" si="48"/>
        <v>0</v>
      </c>
    </row>
    <row r="339" spans="1:14" ht="15.75">
      <c r="A339" s="18"/>
      <c r="N339" s="54">
        <f t="shared" si="48"/>
        <v>0</v>
      </c>
    </row>
    <row r="340" spans="1:14" ht="15.75">
      <c r="A340" s="18"/>
      <c r="N340" s="54">
        <f t="shared" si="48"/>
        <v>0</v>
      </c>
    </row>
    <row r="341" spans="1:14" ht="15.75">
      <c r="A341" s="18"/>
      <c r="N341" s="54">
        <f t="shared" si="48"/>
        <v>0</v>
      </c>
    </row>
    <row r="342" spans="1:14" ht="15.75">
      <c r="A342" s="18"/>
      <c r="N342" s="54">
        <f t="shared" si="48"/>
        <v>0</v>
      </c>
    </row>
    <row r="343" spans="1:14" ht="15.75">
      <c r="A343" s="18"/>
      <c r="N343" s="54">
        <f t="shared" si="48"/>
        <v>0</v>
      </c>
    </row>
    <row r="344" spans="1:14" ht="15.75">
      <c r="A344" s="18"/>
      <c r="N344" s="54">
        <f t="shared" si="48"/>
        <v>0</v>
      </c>
    </row>
    <row r="345" spans="1:14" ht="15.75">
      <c r="A345" s="18"/>
      <c r="N345" s="54">
        <f t="shared" si="48"/>
        <v>0</v>
      </c>
    </row>
    <row r="346" spans="1:14" ht="15.75">
      <c r="A346" s="18"/>
      <c r="N346" s="54">
        <f t="shared" si="48"/>
        <v>0</v>
      </c>
    </row>
    <row r="347" ht="15.75">
      <c r="N347" s="54">
        <f t="shared" si="48"/>
        <v>0</v>
      </c>
    </row>
    <row r="348" ht="15.75">
      <c r="N348" s="54">
        <f t="shared" si="48"/>
        <v>0</v>
      </c>
    </row>
    <row r="349" ht="15.75">
      <c r="N349" s="54">
        <f t="shared" si="48"/>
        <v>0</v>
      </c>
    </row>
    <row r="350" ht="15.75">
      <c r="N350" s="54">
        <f t="shared" si="48"/>
        <v>0</v>
      </c>
    </row>
    <row r="351" ht="15.75">
      <c r="N351" s="54">
        <f t="shared" si="48"/>
        <v>0</v>
      </c>
    </row>
    <row r="352" ht="15.75">
      <c r="N352" s="54">
        <f t="shared" si="48"/>
        <v>0</v>
      </c>
    </row>
    <row r="353" ht="15.75">
      <c r="N353" s="54">
        <f t="shared" si="48"/>
        <v>0</v>
      </c>
    </row>
    <row r="354" ht="15.75">
      <c r="N354" s="54">
        <f t="shared" si="48"/>
        <v>0</v>
      </c>
    </row>
    <row r="355" ht="15.75">
      <c r="N355" s="54">
        <f t="shared" si="48"/>
        <v>0</v>
      </c>
    </row>
    <row r="356" ht="15.75">
      <c r="N356" s="54">
        <f t="shared" si="48"/>
        <v>0</v>
      </c>
    </row>
    <row r="357" ht="15.75">
      <c r="N357" s="54">
        <f t="shared" si="48"/>
        <v>0</v>
      </c>
    </row>
    <row r="358" ht="15.75">
      <c r="N358" s="54">
        <f t="shared" si="48"/>
        <v>0</v>
      </c>
    </row>
    <row r="359" ht="15.75">
      <c r="N359" s="54">
        <f t="shared" si="48"/>
        <v>0</v>
      </c>
    </row>
    <row r="360" ht="15.75">
      <c r="N360" s="54">
        <f t="shared" si="48"/>
        <v>0</v>
      </c>
    </row>
    <row r="361" ht="15.75">
      <c r="N361" s="54">
        <f t="shared" si="48"/>
        <v>0</v>
      </c>
    </row>
    <row r="362" ht="15.75">
      <c r="N362" s="54">
        <f t="shared" si="48"/>
        <v>0</v>
      </c>
    </row>
    <row r="363" ht="15.75">
      <c r="N363" s="54">
        <f t="shared" si="48"/>
        <v>0</v>
      </c>
    </row>
    <row r="364" ht="15.75">
      <c r="N364" s="54">
        <f t="shared" si="48"/>
        <v>0</v>
      </c>
    </row>
    <row r="365" ht="15.75">
      <c r="N365" s="54">
        <f t="shared" si="48"/>
        <v>0</v>
      </c>
    </row>
    <row r="366" ht="15.75">
      <c r="N366" s="54">
        <f t="shared" si="48"/>
        <v>0</v>
      </c>
    </row>
    <row r="367" ht="15.75">
      <c r="N367" s="54">
        <f t="shared" si="48"/>
        <v>0</v>
      </c>
    </row>
    <row r="368" ht="15.75">
      <c r="N368" s="54">
        <f t="shared" si="48"/>
        <v>0</v>
      </c>
    </row>
    <row r="369" ht="15.75">
      <c r="N369" s="54">
        <f t="shared" si="48"/>
        <v>0</v>
      </c>
    </row>
    <row r="370" ht="15.75">
      <c r="N370" s="54">
        <f t="shared" si="48"/>
        <v>0</v>
      </c>
    </row>
    <row r="371" ht="15.75">
      <c r="N371" s="54">
        <f t="shared" si="48"/>
        <v>0</v>
      </c>
    </row>
    <row r="372" ht="15.75">
      <c r="N372" s="54">
        <f t="shared" si="48"/>
        <v>0</v>
      </c>
    </row>
    <row r="373" ht="15.75">
      <c r="N373" s="54">
        <f t="shared" si="48"/>
        <v>0</v>
      </c>
    </row>
    <row r="374" ht="15.75">
      <c r="N374" s="54">
        <f t="shared" si="48"/>
        <v>0</v>
      </c>
    </row>
    <row r="375" ht="15.75">
      <c r="N375" s="54">
        <f t="shared" si="48"/>
        <v>0</v>
      </c>
    </row>
    <row r="376" ht="15.75">
      <c r="N376" s="54">
        <f t="shared" si="48"/>
        <v>0</v>
      </c>
    </row>
    <row r="377" ht="15.75">
      <c r="N377" s="54">
        <f t="shared" si="48"/>
        <v>0</v>
      </c>
    </row>
    <row r="378" ht="15.75">
      <c r="N378" s="54">
        <f t="shared" si="48"/>
        <v>0</v>
      </c>
    </row>
    <row r="379" ht="15.75">
      <c r="N379" s="54">
        <f t="shared" si="48"/>
        <v>0</v>
      </c>
    </row>
    <row r="380" ht="15.75">
      <c r="N380" s="54">
        <f t="shared" si="48"/>
        <v>0</v>
      </c>
    </row>
    <row r="381" ht="15.75">
      <c r="N381" s="54">
        <f t="shared" si="48"/>
        <v>0</v>
      </c>
    </row>
    <row r="382" ht="15.75">
      <c r="N382" s="54">
        <f t="shared" si="48"/>
        <v>0</v>
      </c>
    </row>
    <row r="383" ht="15.75">
      <c r="N383" s="54">
        <f t="shared" si="48"/>
        <v>0</v>
      </c>
    </row>
    <row r="384" ht="15.75">
      <c r="N384" s="54">
        <f t="shared" si="48"/>
        <v>0</v>
      </c>
    </row>
    <row r="385" ht="15.75">
      <c r="N385" s="54">
        <f t="shared" si="48"/>
        <v>0</v>
      </c>
    </row>
    <row r="386" ht="15.75">
      <c r="N386" s="54">
        <f t="shared" si="48"/>
        <v>0</v>
      </c>
    </row>
    <row r="387" ht="15.75">
      <c r="N387" s="54">
        <f t="shared" si="48"/>
        <v>0</v>
      </c>
    </row>
    <row r="388" ht="15.75">
      <c r="N388" s="54">
        <f t="shared" si="48"/>
        <v>0</v>
      </c>
    </row>
    <row r="389" ht="15.75">
      <c r="N389" s="54">
        <f t="shared" si="48"/>
        <v>0</v>
      </c>
    </row>
    <row r="390" ht="15.75">
      <c r="N390" s="54">
        <f t="shared" si="48"/>
        <v>0</v>
      </c>
    </row>
    <row r="391" ht="15.75">
      <c r="N391" s="54">
        <f t="shared" si="48"/>
        <v>0</v>
      </c>
    </row>
    <row r="392" ht="15.75">
      <c r="N392" s="54">
        <f t="shared" si="48"/>
        <v>0</v>
      </c>
    </row>
    <row r="393" ht="15.75">
      <c r="N393" s="54">
        <f t="shared" si="48"/>
        <v>0</v>
      </c>
    </row>
    <row r="394" ht="15.75">
      <c r="N394" s="54">
        <f t="shared" si="48"/>
        <v>0</v>
      </c>
    </row>
    <row r="395" ht="15.75">
      <c r="N395" s="54">
        <f t="shared" si="48"/>
        <v>0</v>
      </c>
    </row>
    <row r="396" ht="15.75">
      <c r="N396" s="54">
        <f aca="true" t="shared" si="49" ref="N396:N459">C396+F396</f>
        <v>0</v>
      </c>
    </row>
    <row r="397" ht="15.75">
      <c r="N397" s="54">
        <f t="shared" si="49"/>
        <v>0</v>
      </c>
    </row>
    <row r="398" ht="15.75">
      <c r="N398" s="54">
        <f t="shared" si="49"/>
        <v>0</v>
      </c>
    </row>
    <row r="399" ht="15.75">
      <c r="N399" s="54">
        <f t="shared" si="49"/>
        <v>0</v>
      </c>
    </row>
    <row r="400" ht="15.75">
      <c r="N400" s="54">
        <f t="shared" si="49"/>
        <v>0</v>
      </c>
    </row>
    <row r="401" ht="15.75">
      <c r="N401" s="54">
        <f t="shared" si="49"/>
        <v>0</v>
      </c>
    </row>
    <row r="402" ht="15.75">
      <c r="N402" s="54">
        <f t="shared" si="49"/>
        <v>0</v>
      </c>
    </row>
    <row r="403" ht="15.75">
      <c r="N403" s="54">
        <f t="shared" si="49"/>
        <v>0</v>
      </c>
    </row>
    <row r="404" ht="15.75">
      <c r="N404" s="54">
        <f t="shared" si="49"/>
        <v>0</v>
      </c>
    </row>
    <row r="405" ht="15.75">
      <c r="N405" s="54">
        <f t="shared" si="49"/>
        <v>0</v>
      </c>
    </row>
    <row r="406" ht="15.75">
      <c r="N406" s="54">
        <f t="shared" si="49"/>
        <v>0</v>
      </c>
    </row>
    <row r="407" ht="15.75">
      <c r="N407" s="54">
        <f t="shared" si="49"/>
        <v>0</v>
      </c>
    </row>
    <row r="408" ht="15.75">
      <c r="N408" s="54">
        <f t="shared" si="49"/>
        <v>0</v>
      </c>
    </row>
    <row r="409" ht="15.75">
      <c r="N409" s="54">
        <f t="shared" si="49"/>
        <v>0</v>
      </c>
    </row>
    <row r="410" ht="15.75">
      <c r="N410" s="54">
        <f t="shared" si="49"/>
        <v>0</v>
      </c>
    </row>
    <row r="411" ht="15.75">
      <c r="N411" s="54">
        <f t="shared" si="49"/>
        <v>0</v>
      </c>
    </row>
    <row r="412" ht="15.75">
      <c r="N412" s="54">
        <f t="shared" si="49"/>
        <v>0</v>
      </c>
    </row>
    <row r="413" ht="15.75">
      <c r="N413" s="54">
        <f t="shared" si="49"/>
        <v>0</v>
      </c>
    </row>
    <row r="414" ht="15.75">
      <c r="N414" s="54">
        <f t="shared" si="49"/>
        <v>0</v>
      </c>
    </row>
    <row r="415" ht="15.75">
      <c r="N415" s="54">
        <f t="shared" si="49"/>
        <v>0</v>
      </c>
    </row>
    <row r="416" ht="15.75">
      <c r="N416" s="54">
        <f t="shared" si="49"/>
        <v>0</v>
      </c>
    </row>
    <row r="417" ht="15.75">
      <c r="N417" s="54">
        <f t="shared" si="49"/>
        <v>0</v>
      </c>
    </row>
    <row r="418" ht="15.75">
      <c r="N418" s="54">
        <f t="shared" si="49"/>
        <v>0</v>
      </c>
    </row>
    <row r="419" ht="15.75">
      <c r="N419" s="54">
        <f t="shared" si="49"/>
        <v>0</v>
      </c>
    </row>
    <row r="420" ht="15.75">
      <c r="N420" s="54">
        <f t="shared" si="49"/>
        <v>0</v>
      </c>
    </row>
    <row r="421" ht="15.75">
      <c r="N421" s="54">
        <f t="shared" si="49"/>
        <v>0</v>
      </c>
    </row>
    <row r="422" ht="15.75">
      <c r="N422" s="54">
        <f t="shared" si="49"/>
        <v>0</v>
      </c>
    </row>
    <row r="423" ht="15.75">
      <c r="N423" s="54">
        <f t="shared" si="49"/>
        <v>0</v>
      </c>
    </row>
    <row r="424" ht="15.75">
      <c r="N424" s="54">
        <f t="shared" si="49"/>
        <v>0</v>
      </c>
    </row>
    <row r="425" ht="15.75">
      <c r="N425" s="54">
        <f t="shared" si="49"/>
        <v>0</v>
      </c>
    </row>
    <row r="426" ht="15.75">
      <c r="N426" s="54">
        <f t="shared" si="49"/>
        <v>0</v>
      </c>
    </row>
    <row r="427" ht="15.75">
      <c r="N427" s="54">
        <f t="shared" si="49"/>
        <v>0</v>
      </c>
    </row>
    <row r="428" ht="15.75">
      <c r="N428" s="54">
        <f t="shared" si="49"/>
        <v>0</v>
      </c>
    </row>
    <row r="429" ht="15.75">
      <c r="N429" s="54">
        <f t="shared" si="49"/>
        <v>0</v>
      </c>
    </row>
    <row r="430" ht="15.75">
      <c r="N430" s="54">
        <f t="shared" si="49"/>
        <v>0</v>
      </c>
    </row>
    <row r="431" ht="15.75">
      <c r="N431" s="54">
        <f t="shared" si="49"/>
        <v>0</v>
      </c>
    </row>
    <row r="432" ht="15.75">
      <c r="N432" s="54">
        <f t="shared" si="49"/>
        <v>0</v>
      </c>
    </row>
    <row r="433" ht="15.75">
      <c r="N433" s="54">
        <f t="shared" si="49"/>
        <v>0</v>
      </c>
    </row>
    <row r="434" ht="15.75">
      <c r="N434" s="54">
        <f t="shared" si="49"/>
        <v>0</v>
      </c>
    </row>
    <row r="435" ht="15.75">
      <c r="N435" s="54">
        <f t="shared" si="49"/>
        <v>0</v>
      </c>
    </row>
    <row r="436" ht="15.75">
      <c r="N436" s="54">
        <f t="shared" si="49"/>
        <v>0</v>
      </c>
    </row>
    <row r="437" ht="15.75">
      <c r="N437" s="54">
        <f t="shared" si="49"/>
        <v>0</v>
      </c>
    </row>
    <row r="438" ht="15.75">
      <c r="N438" s="54">
        <f t="shared" si="49"/>
        <v>0</v>
      </c>
    </row>
    <row r="439" ht="15.75">
      <c r="N439" s="54">
        <f t="shared" si="49"/>
        <v>0</v>
      </c>
    </row>
    <row r="440" ht="15.75">
      <c r="N440" s="54">
        <f t="shared" si="49"/>
        <v>0</v>
      </c>
    </row>
    <row r="441" ht="15.75">
      <c r="N441" s="54">
        <f t="shared" si="49"/>
        <v>0</v>
      </c>
    </row>
    <row r="442" ht="15.75">
      <c r="N442" s="54">
        <f t="shared" si="49"/>
        <v>0</v>
      </c>
    </row>
    <row r="443" ht="15.75">
      <c r="N443" s="54">
        <f t="shared" si="49"/>
        <v>0</v>
      </c>
    </row>
    <row r="444" ht="15.75">
      <c r="N444" s="54">
        <f t="shared" si="49"/>
        <v>0</v>
      </c>
    </row>
    <row r="445" ht="15.75">
      <c r="N445" s="54">
        <f t="shared" si="49"/>
        <v>0</v>
      </c>
    </row>
    <row r="446" ht="15.75">
      <c r="N446" s="54">
        <f t="shared" si="49"/>
        <v>0</v>
      </c>
    </row>
    <row r="447" ht="15.75">
      <c r="N447" s="54">
        <f t="shared" si="49"/>
        <v>0</v>
      </c>
    </row>
    <row r="448" ht="15.75">
      <c r="N448" s="54">
        <f t="shared" si="49"/>
        <v>0</v>
      </c>
    </row>
    <row r="449" ht="15.75">
      <c r="N449" s="54">
        <f t="shared" si="49"/>
        <v>0</v>
      </c>
    </row>
    <row r="450" ht="15.75">
      <c r="N450" s="54">
        <f t="shared" si="49"/>
        <v>0</v>
      </c>
    </row>
    <row r="451" ht="15.75">
      <c r="N451" s="54">
        <f t="shared" si="49"/>
        <v>0</v>
      </c>
    </row>
    <row r="452" ht="15.75">
      <c r="N452" s="54">
        <f t="shared" si="49"/>
        <v>0</v>
      </c>
    </row>
    <row r="453" ht="15.75">
      <c r="N453" s="54">
        <f t="shared" si="49"/>
        <v>0</v>
      </c>
    </row>
    <row r="454" ht="15.75">
      <c r="N454" s="54">
        <f t="shared" si="49"/>
        <v>0</v>
      </c>
    </row>
    <row r="455" ht="15.75">
      <c r="N455" s="54">
        <f t="shared" si="49"/>
        <v>0</v>
      </c>
    </row>
    <row r="456" ht="15.75">
      <c r="N456" s="54">
        <f t="shared" si="49"/>
        <v>0</v>
      </c>
    </row>
    <row r="457" ht="15.75">
      <c r="N457" s="54">
        <f t="shared" si="49"/>
        <v>0</v>
      </c>
    </row>
    <row r="458" ht="15.75">
      <c r="N458" s="54">
        <f t="shared" si="49"/>
        <v>0</v>
      </c>
    </row>
    <row r="459" ht="15.75">
      <c r="N459" s="54">
        <f t="shared" si="49"/>
        <v>0</v>
      </c>
    </row>
    <row r="460" ht="15.75">
      <c r="N460" s="54">
        <f aca="true" t="shared" si="50" ref="N460:N523">C460+F460</f>
        <v>0</v>
      </c>
    </row>
    <row r="461" ht="15.75">
      <c r="N461" s="54">
        <f t="shared" si="50"/>
        <v>0</v>
      </c>
    </row>
    <row r="462" ht="15.75">
      <c r="N462" s="54">
        <f t="shared" si="50"/>
        <v>0</v>
      </c>
    </row>
    <row r="463" ht="15.75">
      <c r="N463" s="54">
        <f t="shared" si="50"/>
        <v>0</v>
      </c>
    </row>
    <row r="464" ht="15.75">
      <c r="N464" s="54">
        <f t="shared" si="50"/>
        <v>0</v>
      </c>
    </row>
    <row r="465" ht="15.75">
      <c r="N465" s="54">
        <f t="shared" si="50"/>
        <v>0</v>
      </c>
    </row>
    <row r="466" ht="15.75">
      <c r="N466" s="54">
        <f t="shared" si="50"/>
        <v>0</v>
      </c>
    </row>
    <row r="467" ht="15.75">
      <c r="N467" s="54">
        <f t="shared" si="50"/>
        <v>0</v>
      </c>
    </row>
    <row r="468" ht="15.75">
      <c r="N468" s="54">
        <f t="shared" si="50"/>
        <v>0</v>
      </c>
    </row>
    <row r="469" ht="15.75">
      <c r="N469" s="54">
        <f t="shared" si="50"/>
        <v>0</v>
      </c>
    </row>
    <row r="470" ht="15.75">
      <c r="N470" s="54">
        <f t="shared" si="50"/>
        <v>0</v>
      </c>
    </row>
    <row r="471" ht="15.75">
      <c r="N471" s="54">
        <f t="shared" si="50"/>
        <v>0</v>
      </c>
    </row>
    <row r="472" ht="15.75">
      <c r="N472" s="54">
        <f t="shared" si="50"/>
        <v>0</v>
      </c>
    </row>
    <row r="473" ht="15.75">
      <c r="N473" s="54">
        <f t="shared" si="50"/>
        <v>0</v>
      </c>
    </row>
    <row r="474" ht="15.75">
      <c r="N474" s="54">
        <f t="shared" si="50"/>
        <v>0</v>
      </c>
    </row>
    <row r="475" ht="15.75">
      <c r="N475" s="54">
        <f t="shared" si="50"/>
        <v>0</v>
      </c>
    </row>
    <row r="476" ht="15.75">
      <c r="N476" s="54">
        <f t="shared" si="50"/>
        <v>0</v>
      </c>
    </row>
    <row r="477" ht="15.75">
      <c r="N477" s="54">
        <f t="shared" si="50"/>
        <v>0</v>
      </c>
    </row>
    <row r="478" ht="15.75">
      <c r="N478" s="54">
        <f t="shared" si="50"/>
        <v>0</v>
      </c>
    </row>
    <row r="479" ht="15.75">
      <c r="N479" s="54">
        <f t="shared" si="50"/>
        <v>0</v>
      </c>
    </row>
    <row r="480" ht="15.75">
      <c r="N480" s="54">
        <f t="shared" si="50"/>
        <v>0</v>
      </c>
    </row>
    <row r="481" ht="15.75">
      <c r="N481" s="54">
        <f t="shared" si="50"/>
        <v>0</v>
      </c>
    </row>
    <row r="482" ht="15.75">
      <c r="N482" s="54">
        <f t="shared" si="50"/>
        <v>0</v>
      </c>
    </row>
    <row r="483" ht="15.75">
      <c r="N483" s="54">
        <f t="shared" si="50"/>
        <v>0</v>
      </c>
    </row>
    <row r="484" ht="15.75">
      <c r="N484" s="54">
        <f t="shared" si="50"/>
        <v>0</v>
      </c>
    </row>
    <row r="485" ht="15.75">
      <c r="N485" s="54">
        <f t="shared" si="50"/>
        <v>0</v>
      </c>
    </row>
    <row r="486" ht="15.75">
      <c r="N486" s="54">
        <f t="shared" si="50"/>
        <v>0</v>
      </c>
    </row>
    <row r="487" ht="15.75">
      <c r="N487" s="54">
        <f t="shared" si="50"/>
        <v>0</v>
      </c>
    </row>
    <row r="488" ht="15.75">
      <c r="N488" s="54">
        <f t="shared" si="50"/>
        <v>0</v>
      </c>
    </row>
    <row r="489" ht="15.75">
      <c r="N489" s="54">
        <f t="shared" si="50"/>
        <v>0</v>
      </c>
    </row>
    <row r="490" ht="15.75">
      <c r="N490" s="54">
        <f t="shared" si="50"/>
        <v>0</v>
      </c>
    </row>
    <row r="491" ht="15.75">
      <c r="N491" s="54">
        <f t="shared" si="50"/>
        <v>0</v>
      </c>
    </row>
    <row r="492" ht="15.75">
      <c r="N492" s="54">
        <f t="shared" si="50"/>
        <v>0</v>
      </c>
    </row>
    <row r="493" ht="15.75">
      <c r="N493" s="54">
        <f t="shared" si="50"/>
        <v>0</v>
      </c>
    </row>
    <row r="494" ht="15.75">
      <c r="N494" s="54">
        <f t="shared" si="50"/>
        <v>0</v>
      </c>
    </row>
    <row r="495" ht="15.75">
      <c r="N495" s="54">
        <f t="shared" si="50"/>
        <v>0</v>
      </c>
    </row>
    <row r="496" ht="15.75">
      <c r="N496" s="54">
        <f t="shared" si="50"/>
        <v>0</v>
      </c>
    </row>
    <row r="497" ht="15.75">
      <c r="N497" s="54">
        <f t="shared" si="50"/>
        <v>0</v>
      </c>
    </row>
    <row r="498" ht="15.75">
      <c r="N498" s="54">
        <f t="shared" si="50"/>
        <v>0</v>
      </c>
    </row>
    <row r="499" ht="15.75">
      <c r="N499" s="54">
        <f t="shared" si="50"/>
        <v>0</v>
      </c>
    </row>
    <row r="500" ht="15.75">
      <c r="N500" s="54">
        <f t="shared" si="50"/>
        <v>0</v>
      </c>
    </row>
    <row r="501" ht="15.75">
      <c r="N501" s="54">
        <f t="shared" si="50"/>
        <v>0</v>
      </c>
    </row>
    <row r="502" ht="15.75">
      <c r="N502" s="54">
        <f t="shared" si="50"/>
        <v>0</v>
      </c>
    </row>
    <row r="503" ht="15.75">
      <c r="N503" s="54">
        <f t="shared" si="50"/>
        <v>0</v>
      </c>
    </row>
    <row r="504" ht="15.75">
      <c r="N504" s="54">
        <f t="shared" si="50"/>
        <v>0</v>
      </c>
    </row>
    <row r="505" ht="15.75">
      <c r="N505" s="54">
        <f t="shared" si="50"/>
        <v>0</v>
      </c>
    </row>
    <row r="506" ht="15.75">
      <c r="N506" s="54">
        <f t="shared" si="50"/>
        <v>0</v>
      </c>
    </row>
    <row r="507" ht="15.75">
      <c r="N507" s="54">
        <f t="shared" si="50"/>
        <v>0</v>
      </c>
    </row>
    <row r="508" ht="15.75">
      <c r="N508" s="54">
        <f t="shared" si="50"/>
        <v>0</v>
      </c>
    </row>
    <row r="509" ht="15.75">
      <c r="N509" s="54">
        <f t="shared" si="50"/>
        <v>0</v>
      </c>
    </row>
    <row r="510" ht="15.75">
      <c r="N510" s="54">
        <f t="shared" si="50"/>
        <v>0</v>
      </c>
    </row>
    <row r="511" ht="15.75">
      <c r="N511" s="54">
        <f t="shared" si="50"/>
        <v>0</v>
      </c>
    </row>
    <row r="512" ht="15.75">
      <c r="N512" s="54">
        <f t="shared" si="50"/>
        <v>0</v>
      </c>
    </row>
    <row r="513" ht="15.75">
      <c r="N513" s="54">
        <f t="shared" si="50"/>
        <v>0</v>
      </c>
    </row>
    <row r="514" ht="15.75">
      <c r="N514" s="54">
        <f t="shared" si="50"/>
        <v>0</v>
      </c>
    </row>
    <row r="515" ht="15.75">
      <c r="N515" s="54">
        <f t="shared" si="50"/>
        <v>0</v>
      </c>
    </row>
    <row r="516" ht="15.75">
      <c r="N516" s="54">
        <f t="shared" si="50"/>
        <v>0</v>
      </c>
    </row>
    <row r="517" ht="15.75">
      <c r="N517" s="54">
        <f t="shared" si="50"/>
        <v>0</v>
      </c>
    </row>
    <row r="518" ht="15.75">
      <c r="N518" s="54">
        <f t="shared" si="50"/>
        <v>0</v>
      </c>
    </row>
    <row r="519" ht="15.75">
      <c r="N519" s="54">
        <f t="shared" si="50"/>
        <v>0</v>
      </c>
    </row>
    <row r="520" ht="15.75">
      <c r="N520" s="54">
        <f t="shared" si="50"/>
        <v>0</v>
      </c>
    </row>
    <row r="521" ht="15.75">
      <c r="N521" s="54">
        <f t="shared" si="50"/>
        <v>0</v>
      </c>
    </row>
    <row r="522" ht="15.75">
      <c r="N522" s="54">
        <f t="shared" si="50"/>
        <v>0</v>
      </c>
    </row>
    <row r="523" ht="15.75">
      <c r="N523" s="54">
        <f t="shared" si="50"/>
        <v>0</v>
      </c>
    </row>
    <row r="524" ht="15.75">
      <c r="N524" s="54">
        <f aca="true" t="shared" si="51" ref="N524:N587">C524+F524</f>
        <v>0</v>
      </c>
    </row>
    <row r="525" ht="15.75">
      <c r="N525" s="54">
        <f t="shared" si="51"/>
        <v>0</v>
      </c>
    </row>
    <row r="526" ht="15.75">
      <c r="N526" s="54">
        <f t="shared" si="51"/>
        <v>0</v>
      </c>
    </row>
    <row r="527" ht="15.75">
      <c r="N527" s="54">
        <f t="shared" si="51"/>
        <v>0</v>
      </c>
    </row>
    <row r="528" ht="15.75">
      <c r="N528" s="54">
        <f t="shared" si="51"/>
        <v>0</v>
      </c>
    </row>
    <row r="529" ht="15.75">
      <c r="N529" s="54">
        <f t="shared" si="51"/>
        <v>0</v>
      </c>
    </row>
    <row r="530" ht="15.75">
      <c r="N530" s="54">
        <f t="shared" si="51"/>
        <v>0</v>
      </c>
    </row>
    <row r="531" ht="15.75">
      <c r="N531" s="54">
        <f t="shared" si="51"/>
        <v>0</v>
      </c>
    </row>
    <row r="532" ht="15.75">
      <c r="N532" s="54">
        <f t="shared" si="51"/>
        <v>0</v>
      </c>
    </row>
    <row r="533" ht="15.75">
      <c r="N533" s="54">
        <f t="shared" si="51"/>
        <v>0</v>
      </c>
    </row>
    <row r="534" ht="15.75">
      <c r="N534" s="54">
        <f t="shared" si="51"/>
        <v>0</v>
      </c>
    </row>
    <row r="535" ht="15.75">
      <c r="N535" s="54">
        <f t="shared" si="51"/>
        <v>0</v>
      </c>
    </row>
    <row r="536" ht="15.75">
      <c r="N536" s="54">
        <f t="shared" si="51"/>
        <v>0</v>
      </c>
    </row>
    <row r="537" ht="15.75">
      <c r="N537" s="54">
        <f t="shared" si="51"/>
        <v>0</v>
      </c>
    </row>
    <row r="538" ht="15.75">
      <c r="N538" s="54">
        <f t="shared" si="51"/>
        <v>0</v>
      </c>
    </row>
    <row r="539" ht="15.75">
      <c r="N539" s="54">
        <f t="shared" si="51"/>
        <v>0</v>
      </c>
    </row>
    <row r="540" ht="15.75">
      <c r="N540" s="54">
        <f t="shared" si="51"/>
        <v>0</v>
      </c>
    </row>
    <row r="541" ht="15.75">
      <c r="N541" s="54">
        <f t="shared" si="51"/>
        <v>0</v>
      </c>
    </row>
    <row r="542" ht="15.75">
      <c r="N542" s="54">
        <f t="shared" si="51"/>
        <v>0</v>
      </c>
    </row>
    <row r="543" ht="15.75">
      <c r="N543" s="54">
        <f t="shared" si="51"/>
        <v>0</v>
      </c>
    </row>
    <row r="544" ht="15.75">
      <c r="N544" s="54">
        <f t="shared" si="51"/>
        <v>0</v>
      </c>
    </row>
    <row r="545" ht="15.75">
      <c r="N545" s="54">
        <f t="shared" si="51"/>
        <v>0</v>
      </c>
    </row>
    <row r="546" ht="15.75">
      <c r="N546" s="54">
        <f t="shared" si="51"/>
        <v>0</v>
      </c>
    </row>
    <row r="547" ht="15.75">
      <c r="N547" s="54">
        <f t="shared" si="51"/>
        <v>0</v>
      </c>
    </row>
    <row r="548" ht="15.75">
      <c r="N548" s="54">
        <f t="shared" si="51"/>
        <v>0</v>
      </c>
    </row>
    <row r="549" ht="15.75">
      <c r="N549" s="54">
        <f t="shared" si="51"/>
        <v>0</v>
      </c>
    </row>
    <row r="550" ht="15.75">
      <c r="N550" s="54">
        <f t="shared" si="51"/>
        <v>0</v>
      </c>
    </row>
    <row r="551" ht="15.75">
      <c r="N551" s="54">
        <f t="shared" si="51"/>
        <v>0</v>
      </c>
    </row>
    <row r="552" ht="15.75">
      <c r="N552" s="54">
        <f t="shared" si="51"/>
        <v>0</v>
      </c>
    </row>
    <row r="553" ht="15.75">
      <c r="N553" s="54">
        <f t="shared" si="51"/>
        <v>0</v>
      </c>
    </row>
    <row r="554" ht="15.75">
      <c r="N554" s="54">
        <f t="shared" si="51"/>
        <v>0</v>
      </c>
    </row>
    <row r="555" ht="15.75">
      <c r="N555" s="54">
        <f t="shared" si="51"/>
        <v>0</v>
      </c>
    </row>
    <row r="556" ht="15.75">
      <c r="N556" s="54">
        <f t="shared" si="51"/>
        <v>0</v>
      </c>
    </row>
    <row r="557" ht="15.75">
      <c r="N557" s="54">
        <f t="shared" si="51"/>
        <v>0</v>
      </c>
    </row>
    <row r="558" ht="15.75">
      <c r="N558" s="54">
        <f t="shared" si="51"/>
        <v>0</v>
      </c>
    </row>
    <row r="559" ht="15.75">
      <c r="N559" s="54">
        <f t="shared" si="51"/>
        <v>0</v>
      </c>
    </row>
    <row r="560" ht="15.75">
      <c r="N560" s="54">
        <f t="shared" si="51"/>
        <v>0</v>
      </c>
    </row>
    <row r="561" ht="15.75">
      <c r="N561" s="54">
        <f t="shared" si="51"/>
        <v>0</v>
      </c>
    </row>
    <row r="562" ht="15.75">
      <c r="N562" s="54">
        <f t="shared" si="51"/>
        <v>0</v>
      </c>
    </row>
    <row r="563" ht="15.75">
      <c r="N563" s="54">
        <f t="shared" si="51"/>
        <v>0</v>
      </c>
    </row>
    <row r="564" ht="15.75">
      <c r="N564" s="54">
        <f t="shared" si="51"/>
        <v>0</v>
      </c>
    </row>
    <row r="565" ht="15.75">
      <c r="N565" s="54">
        <f t="shared" si="51"/>
        <v>0</v>
      </c>
    </row>
    <row r="566" ht="15.75">
      <c r="N566" s="54">
        <f t="shared" si="51"/>
        <v>0</v>
      </c>
    </row>
    <row r="567" ht="15.75">
      <c r="N567" s="54">
        <f t="shared" si="51"/>
        <v>0</v>
      </c>
    </row>
    <row r="568" ht="15.75">
      <c r="N568" s="54">
        <f t="shared" si="51"/>
        <v>0</v>
      </c>
    </row>
    <row r="569" ht="15.75">
      <c r="N569" s="54">
        <f t="shared" si="51"/>
        <v>0</v>
      </c>
    </row>
    <row r="570" ht="15.75">
      <c r="N570" s="54">
        <f t="shared" si="51"/>
        <v>0</v>
      </c>
    </row>
    <row r="571" ht="15.75">
      <c r="N571" s="54">
        <f t="shared" si="51"/>
        <v>0</v>
      </c>
    </row>
    <row r="572" ht="15.75">
      <c r="N572" s="54">
        <f t="shared" si="51"/>
        <v>0</v>
      </c>
    </row>
    <row r="573" ht="15.75">
      <c r="N573" s="54">
        <f t="shared" si="51"/>
        <v>0</v>
      </c>
    </row>
    <row r="574" ht="15.75">
      <c r="N574" s="54">
        <f t="shared" si="51"/>
        <v>0</v>
      </c>
    </row>
    <row r="575" ht="15.75">
      <c r="N575" s="54">
        <f t="shared" si="51"/>
        <v>0</v>
      </c>
    </row>
    <row r="576" ht="15.75">
      <c r="N576" s="54">
        <f t="shared" si="51"/>
        <v>0</v>
      </c>
    </row>
    <row r="577" ht="15.75">
      <c r="N577" s="54">
        <f t="shared" si="51"/>
        <v>0</v>
      </c>
    </row>
    <row r="578" ht="15.75">
      <c r="N578" s="54">
        <f t="shared" si="51"/>
        <v>0</v>
      </c>
    </row>
    <row r="579" ht="15.75">
      <c r="N579" s="54">
        <f t="shared" si="51"/>
        <v>0</v>
      </c>
    </row>
    <row r="580" ht="15.75">
      <c r="N580" s="54">
        <f t="shared" si="51"/>
        <v>0</v>
      </c>
    </row>
    <row r="581" ht="15.75">
      <c r="N581" s="54">
        <f t="shared" si="51"/>
        <v>0</v>
      </c>
    </row>
    <row r="582" ht="15.75">
      <c r="N582" s="54">
        <f t="shared" si="51"/>
        <v>0</v>
      </c>
    </row>
    <row r="583" ht="15.75">
      <c r="N583" s="54">
        <f t="shared" si="51"/>
        <v>0</v>
      </c>
    </row>
    <row r="584" ht="15.75">
      <c r="N584" s="54">
        <f t="shared" si="51"/>
        <v>0</v>
      </c>
    </row>
    <row r="585" ht="15.75">
      <c r="N585" s="54">
        <f t="shared" si="51"/>
        <v>0</v>
      </c>
    </row>
    <row r="586" ht="15.75">
      <c r="N586" s="54">
        <f t="shared" si="51"/>
        <v>0</v>
      </c>
    </row>
    <row r="587" ht="15.75">
      <c r="N587" s="54">
        <f t="shared" si="51"/>
        <v>0</v>
      </c>
    </row>
    <row r="588" ht="15.75">
      <c r="N588" s="54">
        <f aca="true" t="shared" si="52" ref="N588:N651">C588+F588</f>
        <v>0</v>
      </c>
    </row>
    <row r="589" ht="15.75">
      <c r="N589" s="54">
        <f t="shared" si="52"/>
        <v>0</v>
      </c>
    </row>
    <row r="590" ht="15.75">
      <c r="N590" s="54">
        <f t="shared" si="52"/>
        <v>0</v>
      </c>
    </row>
    <row r="591" ht="15.75">
      <c r="N591" s="54">
        <f t="shared" si="52"/>
        <v>0</v>
      </c>
    </row>
    <row r="592" ht="15.75">
      <c r="N592" s="54">
        <f t="shared" si="52"/>
        <v>0</v>
      </c>
    </row>
    <row r="593" ht="15.75">
      <c r="N593" s="54">
        <f t="shared" si="52"/>
        <v>0</v>
      </c>
    </row>
    <row r="594" ht="15.75">
      <c r="N594" s="54">
        <f t="shared" si="52"/>
        <v>0</v>
      </c>
    </row>
    <row r="595" ht="15.75">
      <c r="N595" s="54">
        <f t="shared" si="52"/>
        <v>0</v>
      </c>
    </row>
    <row r="596" ht="15.75">
      <c r="N596" s="54">
        <f t="shared" si="52"/>
        <v>0</v>
      </c>
    </row>
    <row r="597" ht="15.75">
      <c r="N597" s="54">
        <f t="shared" si="52"/>
        <v>0</v>
      </c>
    </row>
    <row r="598" ht="15.75">
      <c r="N598" s="54">
        <f t="shared" si="52"/>
        <v>0</v>
      </c>
    </row>
    <row r="599" ht="15.75">
      <c r="N599" s="54">
        <f t="shared" si="52"/>
        <v>0</v>
      </c>
    </row>
    <row r="600" ht="15.75">
      <c r="N600" s="54">
        <f t="shared" si="52"/>
        <v>0</v>
      </c>
    </row>
    <row r="601" ht="15.75">
      <c r="N601" s="54">
        <f t="shared" si="52"/>
        <v>0</v>
      </c>
    </row>
    <row r="602" ht="15.75">
      <c r="N602" s="54">
        <f t="shared" si="52"/>
        <v>0</v>
      </c>
    </row>
    <row r="603" ht="15.75">
      <c r="N603" s="54">
        <f t="shared" si="52"/>
        <v>0</v>
      </c>
    </row>
    <row r="604" ht="15.75">
      <c r="N604" s="54">
        <f t="shared" si="52"/>
        <v>0</v>
      </c>
    </row>
    <row r="605" ht="15.75">
      <c r="N605" s="54">
        <f t="shared" si="52"/>
        <v>0</v>
      </c>
    </row>
    <row r="606" ht="15.75">
      <c r="N606" s="54">
        <f t="shared" si="52"/>
        <v>0</v>
      </c>
    </row>
    <row r="607" ht="15.75">
      <c r="N607" s="54">
        <f t="shared" si="52"/>
        <v>0</v>
      </c>
    </row>
    <row r="608" ht="15.75">
      <c r="N608" s="54">
        <f t="shared" si="52"/>
        <v>0</v>
      </c>
    </row>
    <row r="609" ht="15.75">
      <c r="N609" s="54">
        <f t="shared" si="52"/>
        <v>0</v>
      </c>
    </row>
    <row r="610" ht="15.75">
      <c r="N610" s="54">
        <f t="shared" si="52"/>
        <v>0</v>
      </c>
    </row>
    <row r="611" ht="15.75">
      <c r="N611" s="54">
        <f t="shared" si="52"/>
        <v>0</v>
      </c>
    </row>
    <row r="612" ht="15.75">
      <c r="N612" s="54">
        <f t="shared" si="52"/>
        <v>0</v>
      </c>
    </row>
    <row r="613" ht="15.75">
      <c r="N613" s="54">
        <f t="shared" si="52"/>
        <v>0</v>
      </c>
    </row>
    <row r="614" ht="15.75">
      <c r="N614" s="54">
        <f t="shared" si="52"/>
        <v>0</v>
      </c>
    </row>
    <row r="615" ht="15.75">
      <c r="N615" s="54">
        <f t="shared" si="52"/>
        <v>0</v>
      </c>
    </row>
    <row r="616" ht="15.75">
      <c r="N616" s="54">
        <f t="shared" si="52"/>
        <v>0</v>
      </c>
    </row>
    <row r="617" ht="15.75">
      <c r="N617" s="54">
        <f t="shared" si="52"/>
        <v>0</v>
      </c>
    </row>
    <row r="618" ht="15.75">
      <c r="N618" s="54">
        <f t="shared" si="52"/>
        <v>0</v>
      </c>
    </row>
    <row r="619" ht="15.75">
      <c r="N619" s="54">
        <f t="shared" si="52"/>
        <v>0</v>
      </c>
    </row>
    <row r="620" ht="15.75">
      <c r="N620" s="54">
        <f t="shared" si="52"/>
        <v>0</v>
      </c>
    </row>
    <row r="621" ht="15.75">
      <c r="N621" s="54">
        <f t="shared" si="52"/>
        <v>0</v>
      </c>
    </row>
    <row r="622" ht="15.75">
      <c r="N622" s="54">
        <f t="shared" si="52"/>
        <v>0</v>
      </c>
    </row>
    <row r="623" ht="15.75">
      <c r="N623" s="54">
        <f t="shared" si="52"/>
        <v>0</v>
      </c>
    </row>
    <row r="624" ht="15.75">
      <c r="N624" s="54">
        <f t="shared" si="52"/>
        <v>0</v>
      </c>
    </row>
    <row r="625" ht="15.75">
      <c r="N625" s="54">
        <f t="shared" si="52"/>
        <v>0</v>
      </c>
    </row>
    <row r="626" ht="15.75">
      <c r="N626" s="54">
        <f t="shared" si="52"/>
        <v>0</v>
      </c>
    </row>
    <row r="627" ht="15.75">
      <c r="N627" s="54">
        <f t="shared" si="52"/>
        <v>0</v>
      </c>
    </row>
    <row r="628" ht="15.75">
      <c r="N628" s="54">
        <f t="shared" si="52"/>
        <v>0</v>
      </c>
    </row>
    <row r="629" ht="15.75">
      <c r="N629" s="54">
        <f t="shared" si="52"/>
        <v>0</v>
      </c>
    </row>
    <row r="630" ht="15.75">
      <c r="N630" s="54">
        <f t="shared" si="52"/>
        <v>0</v>
      </c>
    </row>
    <row r="631" ht="15.75">
      <c r="N631" s="54">
        <f t="shared" si="52"/>
        <v>0</v>
      </c>
    </row>
    <row r="632" ht="15.75">
      <c r="N632" s="54">
        <f t="shared" si="52"/>
        <v>0</v>
      </c>
    </row>
    <row r="633" ht="15.75">
      <c r="N633" s="54">
        <f t="shared" si="52"/>
        <v>0</v>
      </c>
    </row>
    <row r="634" ht="15.75">
      <c r="N634" s="54">
        <f t="shared" si="52"/>
        <v>0</v>
      </c>
    </row>
    <row r="635" ht="15.75">
      <c r="N635" s="54">
        <f t="shared" si="52"/>
        <v>0</v>
      </c>
    </row>
    <row r="636" ht="15.75">
      <c r="N636" s="54">
        <f t="shared" si="52"/>
        <v>0</v>
      </c>
    </row>
    <row r="637" ht="15.75">
      <c r="N637" s="54">
        <f t="shared" si="52"/>
        <v>0</v>
      </c>
    </row>
    <row r="638" ht="15.75">
      <c r="N638" s="54">
        <f t="shared" si="52"/>
        <v>0</v>
      </c>
    </row>
    <row r="639" ht="15.75">
      <c r="N639" s="54">
        <f t="shared" si="52"/>
        <v>0</v>
      </c>
    </row>
    <row r="640" ht="15.75">
      <c r="N640" s="54">
        <f t="shared" si="52"/>
        <v>0</v>
      </c>
    </row>
    <row r="641" ht="15.75">
      <c r="N641" s="54">
        <f t="shared" si="52"/>
        <v>0</v>
      </c>
    </row>
    <row r="642" ht="15.75">
      <c r="N642" s="54">
        <f t="shared" si="52"/>
        <v>0</v>
      </c>
    </row>
    <row r="643" ht="15.75">
      <c r="N643" s="54">
        <f t="shared" si="52"/>
        <v>0</v>
      </c>
    </row>
    <row r="644" ht="15.75">
      <c r="N644" s="54">
        <f t="shared" si="52"/>
        <v>0</v>
      </c>
    </row>
    <row r="645" ht="15.75">
      <c r="N645" s="54">
        <f t="shared" si="52"/>
        <v>0</v>
      </c>
    </row>
    <row r="646" ht="15.75">
      <c r="N646" s="54">
        <f t="shared" si="52"/>
        <v>0</v>
      </c>
    </row>
    <row r="647" ht="15.75">
      <c r="N647" s="54">
        <f t="shared" si="52"/>
        <v>0</v>
      </c>
    </row>
    <row r="648" ht="15.75">
      <c r="N648" s="54">
        <f t="shared" si="52"/>
        <v>0</v>
      </c>
    </row>
    <row r="649" ht="15.75">
      <c r="N649" s="54">
        <f t="shared" si="52"/>
        <v>0</v>
      </c>
    </row>
    <row r="650" ht="15.75">
      <c r="N650" s="54">
        <f t="shared" si="52"/>
        <v>0</v>
      </c>
    </row>
    <row r="651" ht="15.75">
      <c r="N651" s="54">
        <f t="shared" si="52"/>
        <v>0</v>
      </c>
    </row>
    <row r="652" ht="15.75">
      <c r="N652" s="54">
        <f aca="true" t="shared" si="53" ref="N652:N715">C652+F652</f>
        <v>0</v>
      </c>
    </row>
    <row r="653" ht="15.75">
      <c r="N653" s="54">
        <f t="shared" si="53"/>
        <v>0</v>
      </c>
    </row>
    <row r="654" ht="15.75">
      <c r="N654" s="54">
        <f t="shared" si="53"/>
        <v>0</v>
      </c>
    </row>
    <row r="655" ht="15.75">
      <c r="N655" s="54">
        <f t="shared" si="53"/>
        <v>0</v>
      </c>
    </row>
    <row r="656" ht="15.75">
      <c r="N656" s="54">
        <f t="shared" si="53"/>
        <v>0</v>
      </c>
    </row>
    <row r="657" ht="15.75">
      <c r="N657" s="54">
        <f t="shared" si="53"/>
        <v>0</v>
      </c>
    </row>
    <row r="658" ht="15.75">
      <c r="N658" s="54">
        <f t="shared" si="53"/>
        <v>0</v>
      </c>
    </row>
    <row r="659" ht="15.75">
      <c r="N659" s="54">
        <f t="shared" si="53"/>
        <v>0</v>
      </c>
    </row>
    <row r="660" ht="15.75">
      <c r="N660" s="54">
        <f t="shared" si="53"/>
        <v>0</v>
      </c>
    </row>
    <row r="661" ht="15.75">
      <c r="N661" s="54">
        <f t="shared" si="53"/>
        <v>0</v>
      </c>
    </row>
    <row r="662" ht="15.75">
      <c r="N662" s="54">
        <f t="shared" si="53"/>
        <v>0</v>
      </c>
    </row>
    <row r="663" ht="15.75">
      <c r="N663" s="54">
        <f t="shared" si="53"/>
        <v>0</v>
      </c>
    </row>
    <row r="664" ht="15.75">
      <c r="N664" s="54">
        <f t="shared" si="53"/>
        <v>0</v>
      </c>
    </row>
    <row r="665" ht="15.75">
      <c r="N665" s="54">
        <f t="shared" si="53"/>
        <v>0</v>
      </c>
    </row>
    <row r="666" ht="15.75">
      <c r="N666" s="54">
        <f t="shared" si="53"/>
        <v>0</v>
      </c>
    </row>
    <row r="667" ht="15.75">
      <c r="N667" s="54">
        <f t="shared" si="53"/>
        <v>0</v>
      </c>
    </row>
    <row r="668" ht="15.75">
      <c r="N668" s="54">
        <f t="shared" si="53"/>
        <v>0</v>
      </c>
    </row>
    <row r="669" ht="15.75">
      <c r="N669" s="54">
        <f t="shared" si="53"/>
        <v>0</v>
      </c>
    </row>
    <row r="670" ht="15.75">
      <c r="N670" s="54">
        <f t="shared" si="53"/>
        <v>0</v>
      </c>
    </row>
    <row r="671" ht="15.75">
      <c r="N671" s="54">
        <f t="shared" si="53"/>
        <v>0</v>
      </c>
    </row>
    <row r="672" ht="15.75">
      <c r="N672" s="54">
        <f t="shared" si="53"/>
        <v>0</v>
      </c>
    </row>
    <row r="673" ht="15.75">
      <c r="N673" s="54">
        <f t="shared" si="53"/>
        <v>0</v>
      </c>
    </row>
    <row r="674" ht="15.75">
      <c r="N674" s="54">
        <f t="shared" si="53"/>
        <v>0</v>
      </c>
    </row>
    <row r="675" ht="15.75">
      <c r="N675" s="54">
        <f t="shared" si="53"/>
        <v>0</v>
      </c>
    </row>
    <row r="676" ht="15.75">
      <c r="N676" s="54">
        <f t="shared" si="53"/>
        <v>0</v>
      </c>
    </row>
    <row r="677" ht="15.75">
      <c r="N677" s="54">
        <f t="shared" si="53"/>
        <v>0</v>
      </c>
    </row>
    <row r="678" ht="15.75">
      <c r="N678" s="54">
        <f t="shared" si="53"/>
        <v>0</v>
      </c>
    </row>
    <row r="679" ht="15.75">
      <c r="N679" s="54">
        <f t="shared" si="53"/>
        <v>0</v>
      </c>
    </row>
    <row r="680" ht="15.75">
      <c r="N680" s="54">
        <f t="shared" si="53"/>
        <v>0</v>
      </c>
    </row>
    <row r="681" ht="15.75">
      <c r="N681" s="54">
        <f t="shared" si="53"/>
        <v>0</v>
      </c>
    </row>
    <row r="682" ht="15.75">
      <c r="N682" s="54">
        <f t="shared" si="53"/>
        <v>0</v>
      </c>
    </row>
    <row r="683" ht="15.75">
      <c r="N683" s="54">
        <f t="shared" si="53"/>
        <v>0</v>
      </c>
    </row>
    <row r="684" ht="15.75">
      <c r="N684" s="54">
        <f t="shared" si="53"/>
        <v>0</v>
      </c>
    </row>
    <row r="685" ht="15.75">
      <c r="N685" s="54">
        <f t="shared" si="53"/>
        <v>0</v>
      </c>
    </row>
    <row r="686" ht="15.75">
      <c r="N686" s="54">
        <f t="shared" si="53"/>
        <v>0</v>
      </c>
    </row>
    <row r="687" ht="15.75">
      <c r="N687" s="54">
        <f t="shared" si="53"/>
        <v>0</v>
      </c>
    </row>
    <row r="688" ht="15.75">
      <c r="N688" s="54">
        <f t="shared" si="53"/>
        <v>0</v>
      </c>
    </row>
    <row r="689" ht="15.75">
      <c r="N689" s="54">
        <f t="shared" si="53"/>
        <v>0</v>
      </c>
    </row>
    <row r="690" ht="15.75">
      <c r="N690" s="54">
        <f t="shared" si="53"/>
        <v>0</v>
      </c>
    </row>
    <row r="691" ht="15.75">
      <c r="N691" s="54">
        <f t="shared" si="53"/>
        <v>0</v>
      </c>
    </row>
    <row r="692" ht="15.75">
      <c r="N692" s="54">
        <f t="shared" si="53"/>
        <v>0</v>
      </c>
    </row>
    <row r="693" ht="15.75">
      <c r="N693" s="54">
        <f t="shared" si="53"/>
        <v>0</v>
      </c>
    </row>
    <row r="694" ht="15.75">
      <c r="N694" s="54">
        <f t="shared" si="53"/>
        <v>0</v>
      </c>
    </row>
    <row r="695" ht="15.75">
      <c r="N695" s="54">
        <f t="shared" si="53"/>
        <v>0</v>
      </c>
    </row>
    <row r="696" ht="15.75">
      <c r="N696" s="54">
        <f t="shared" si="53"/>
        <v>0</v>
      </c>
    </row>
    <row r="697" ht="15.75">
      <c r="N697" s="54">
        <f t="shared" si="53"/>
        <v>0</v>
      </c>
    </row>
    <row r="698" ht="15.75">
      <c r="N698" s="54">
        <f t="shared" si="53"/>
        <v>0</v>
      </c>
    </row>
    <row r="699" ht="15.75">
      <c r="N699" s="54">
        <f t="shared" si="53"/>
        <v>0</v>
      </c>
    </row>
    <row r="700" ht="15.75">
      <c r="N700" s="54">
        <f t="shared" si="53"/>
        <v>0</v>
      </c>
    </row>
    <row r="701" ht="15.75">
      <c r="N701" s="54">
        <f t="shared" si="53"/>
        <v>0</v>
      </c>
    </row>
    <row r="702" ht="15.75">
      <c r="N702" s="54">
        <f t="shared" si="53"/>
        <v>0</v>
      </c>
    </row>
    <row r="703" ht="15.75">
      <c r="N703" s="54">
        <f t="shared" si="53"/>
        <v>0</v>
      </c>
    </row>
    <row r="704" ht="15.75">
      <c r="N704" s="54">
        <f t="shared" si="53"/>
        <v>0</v>
      </c>
    </row>
    <row r="705" ht="15.75">
      <c r="N705" s="54">
        <f t="shared" si="53"/>
        <v>0</v>
      </c>
    </row>
    <row r="706" ht="15.75">
      <c r="N706" s="54">
        <f t="shared" si="53"/>
        <v>0</v>
      </c>
    </row>
    <row r="707" ht="15.75">
      <c r="N707" s="54">
        <f t="shared" si="53"/>
        <v>0</v>
      </c>
    </row>
    <row r="708" ht="15.75">
      <c r="N708" s="54">
        <f t="shared" si="53"/>
        <v>0</v>
      </c>
    </row>
    <row r="709" ht="15.75">
      <c r="N709" s="54">
        <f t="shared" si="53"/>
        <v>0</v>
      </c>
    </row>
    <row r="710" ht="15.75">
      <c r="N710" s="54">
        <f t="shared" si="53"/>
        <v>0</v>
      </c>
    </row>
    <row r="711" ht="15.75">
      <c r="N711" s="54">
        <f t="shared" si="53"/>
        <v>0</v>
      </c>
    </row>
    <row r="712" ht="15.75">
      <c r="N712" s="54">
        <f t="shared" si="53"/>
        <v>0</v>
      </c>
    </row>
    <row r="713" ht="15.75">
      <c r="N713" s="54">
        <f t="shared" si="53"/>
        <v>0</v>
      </c>
    </row>
    <row r="714" ht="15.75">
      <c r="N714" s="54">
        <f t="shared" si="53"/>
        <v>0</v>
      </c>
    </row>
    <row r="715" ht="15.75">
      <c r="N715" s="54">
        <f t="shared" si="53"/>
        <v>0</v>
      </c>
    </row>
    <row r="716" ht="15.75">
      <c r="N716" s="54">
        <f aca="true" t="shared" si="54" ref="N716:N779">C716+F716</f>
        <v>0</v>
      </c>
    </row>
    <row r="717" ht="15.75">
      <c r="N717" s="54">
        <f t="shared" si="54"/>
        <v>0</v>
      </c>
    </row>
    <row r="718" ht="15.75">
      <c r="N718" s="54">
        <f t="shared" si="54"/>
        <v>0</v>
      </c>
    </row>
    <row r="719" ht="15.75">
      <c r="N719" s="54">
        <f t="shared" si="54"/>
        <v>0</v>
      </c>
    </row>
    <row r="720" ht="15.75">
      <c r="N720" s="54">
        <f t="shared" si="54"/>
        <v>0</v>
      </c>
    </row>
    <row r="721" ht="15.75">
      <c r="N721" s="54">
        <f t="shared" si="54"/>
        <v>0</v>
      </c>
    </row>
    <row r="722" ht="15.75">
      <c r="N722" s="54">
        <f t="shared" si="54"/>
        <v>0</v>
      </c>
    </row>
    <row r="723" ht="15.75">
      <c r="N723" s="54">
        <f t="shared" si="54"/>
        <v>0</v>
      </c>
    </row>
    <row r="724" ht="15.75">
      <c r="N724" s="54">
        <f t="shared" si="54"/>
        <v>0</v>
      </c>
    </row>
    <row r="725" ht="15.75">
      <c r="N725" s="54">
        <f t="shared" si="54"/>
        <v>0</v>
      </c>
    </row>
    <row r="726" ht="15.75">
      <c r="N726" s="54">
        <f t="shared" si="54"/>
        <v>0</v>
      </c>
    </row>
    <row r="727" ht="15.75">
      <c r="N727" s="54">
        <f t="shared" si="54"/>
        <v>0</v>
      </c>
    </row>
    <row r="728" ht="15.75">
      <c r="N728" s="54">
        <f t="shared" si="54"/>
        <v>0</v>
      </c>
    </row>
    <row r="729" ht="15.75">
      <c r="N729" s="54">
        <f t="shared" si="54"/>
        <v>0</v>
      </c>
    </row>
    <row r="730" ht="15.75">
      <c r="N730" s="54">
        <f t="shared" si="54"/>
        <v>0</v>
      </c>
    </row>
    <row r="731" ht="15.75">
      <c r="N731" s="54">
        <f t="shared" si="54"/>
        <v>0</v>
      </c>
    </row>
    <row r="732" ht="15.75">
      <c r="N732" s="54">
        <f t="shared" si="54"/>
        <v>0</v>
      </c>
    </row>
    <row r="733" ht="15.75">
      <c r="N733" s="54">
        <f t="shared" si="54"/>
        <v>0</v>
      </c>
    </row>
    <row r="734" ht="15.75">
      <c r="N734" s="54">
        <f t="shared" si="54"/>
        <v>0</v>
      </c>
    </row>
    <row r="735" ht="15.75">
      <c r="N735" s="54">
        <f t="shared" si="54"/>
        <v>0</v>
      </c>
    </row>
    <row r="736" ht="15.75">
      <c r="N736" s="54">
        <f t="shared" si="54"/>
        <v>0</v>
      </c>
    </row>
    <row r="737" ht="15.75">
      <c r="N737" s="54">
        <f t="shared" si="54"/>
        <v>0</v>
      </c>
    </row>
    <row r="738" ht="15.75">
      <c r="N738" s="54">
        <f t="shared" si="54"/>
        <v>0</v>
      </c>
    </row>
    <row r="739" ht="15.75">
      <c r="N739" s="54">
        <f t="shared" si="54"/>
        <v>0</v>
      </c>
    </row>
    <row r="740" ht="15.75">
      <c r="N740" s="54">
        <f t="shared" si="54"/>
        <v>0</v>
      </c>
    </row>
    <row r="741" ht="15.75">
      <c r="N741" s="54">
        <f t="shared" si="54"/>
        <v>0</v>
      </c>
    </row>
    <row r="742" ht="15.75">
      <c r="N742" s="54">
        <f t="shared" si="54"/>
        <v>0</v>
      </c>
    </row>
    <row r="743" ht="15.75">
      <c r="N743" s="54">
        <f t="shared" si="54"/>
        <v>0</v>
      </c>
    </row>
    <row r="744" ht="15.75">
      <c r="N744" s="54">
        <f t="shared" si="54"/>
        <v>0</v>
      </c>
    </row>
    <row r="745" ht="15.75">
      <c r="N745" s="54">
        <f t="shared" si="54"/>
        <v>0</v>
      </c>
    </row>
    <row r="746" ht="15.75">
      <c r="N746" s="54">
        <f t="shared" si="54"/>
        <v>0</v>
      </c>
    </row>
    <row r="747" ht="15.75">
      <c r="N747" s="54">
        <f t="shared" si="54"/>
        <v>0</v>
      </c>
    </row>
    <row r="748" ht="15.75">
      <c r="N748" s="54">
        <f t="shared" si="54"/>
        <v>0</v>
      </c>
    </row>
    <row r="749" ht="15.75">
      <c r="N749" s="54">
        <f t="shared" si="54"/>
        <v>0</v>
      </c>
    </row>
    <row r="750" ht="15.75">
      <c r="N750" s="54">
        <f t="shared" si="54"/>
        <v>0</v>
      </c>
    </row>
    <row r="751" ht="15.75">
      <c r="N751" s="54">
        <f t="shared" si="54"/>
        <v>0</v>
      </c>
    </row>
    <row r="752" ht="15.75">
      <c r="N752" s="54">
        <f t="shared" si="54"/>
        <v>0</v>
      </c>
    </row>
    <row r="753" ht="15.75">
      <c r="N753" s="54">
        <f t="shared" si="54"/>
        <v>0</v>
      </c>
    </row>
    <row r="754" ht="15.75">
      <c r="N754" s="54">
        <f t="shared" si="54"/>
        <v>0</v>
      </c>
    </row>
    <row r="755" ht="15.75">
      <c r="N755" s="54">
        <f t="shared" si="54"/>
        <v>0</v>
      </c>
    </row>
    <row r="756" ht="15.75">
      <c r="N756" s="54">
        <f t="shared" si="54"/>
        <v>0</v>
      </c>
    </row>
    <row r="757" ht="15.75">
      <c r="N757" s="54">
        <f t="shared" si="54"/>
        <v>0</v>
      </c>
    </row>
    <row r="758" ht="15.75">
      <c r="N758" s="54">
        <f t="shared" si="54"/>
        <v>0</v>
      </c>
    </row>
    <row r="759" ht="15.75">
      <c r="N759" s="54">
        <f t="shared" si="54"/>
        <v>0</v>
      </c>
    </row>
    <row r="760" ht="15.75">
      <c r="N760" s="54">
        <f t="shared" si="54"/>
        <v>0</v>
      </c>
    </row>
    <row r="761" ht="15.75">
      <c r="N761" s="54">
        <f t="shared" si="54"/>
        <v>0</v>
      </c>
    </row>
    <row r="762" ht="15.75">
      <c r="N762" s="54">
        <f t="shared" si="54"/>
        <v>0</v>
      </c>
    </row>
    <row r="763" ht="15.75">
      <c r="N763" s="54">
        <f t="shared" si="54"/>
        <v>0</v>
      </c>
    </row>
    <row r="764" ht="15.75">
      <c r="N764" s="54">
        <f t="shared" si="54"/>
        <v>0</v>
      </c>
    </row>
    <row r="765" ht="15.75">
      <c r="N765" s="54">
        <f t="shared" si="54"/>
        <v>0</v>
      </c>
    </row>
    <row r="766" ht="15.75">
      <c r="N766" s="54">
        <f t="shared" si="54"/>
        <v>0</v>
      </c>
    </row>
    <row r="767" ht="15.75">
      <c r="N767" s="54">
        <f t="shared" si="54"/>
        <v>0</v>
      </c>
    </row>
    <row r="768" ht="15.75">
      <c r="N768" s="54">
        <f t="shared" si="54"/>
        <v>0</v>
      </c>
    </row>
    <row r="769" ht="15.75">
      <c r="N769" s="54">
        <f t="shared" si="54"/>
        <v>0</v>
      </c>
    </row>
    <row r="770" ht="15.75">
      <c r="N770" s="54">
        <f t="shared" si="54"/>
        <v>0</v>
      </c>
    </row>
    <row r="771" ht="15.75">
      <c r="N771" s="54">
        <f t="shared" si="54"/>
        <v>0</v>
      </c>
    </row>
    <row r="772" ht="15.75">
      <c r="N772" s="54">
        <f t="shared" si="54"/>
        <v>0</v>
      </c>
    </row>
    <row r="773" ht="15.75">
      <c r="N773" s="54">
        <f t="shared" si="54"/>
        <v>0</v>
      </c>
    </row>
    <row r="774" ht="15.75">
      <c r="N774" s="54">
        <f t="shared" si="54"/>
        <v>0</v>
      </c>
    </row>
    <row r="775" ht="15.75">
      <c r="N775" s="54">
        <f t="shared" si="54"/>
        <v>0</v>
      </c>
    </row>
    <row r="776" ht="15.75">
      <c r="N776" s="54">
        <f t="shared" si="54"/>
        <v>0</v>
      </c>
    </row>
    <row r="777" ht="15.75">
      <c r="N777" s="54">
        <f t="shared" si="54"/>
        <v>0</v>
      </c>
    </row>
    <row r="778" ht="15.75">
      <c r="N778" s="54">
        <f t="shared" si="54"/>
        <v>0</v>
      </c>
    </row>
    <row r="779" ht="15.75">
      <c r="N779" s="54">
        <f t="shared" si="54"/>
        <v>0</v>
      </c>
    </row>
    <row r="780" ht="15.75">
      <c r="N780" s="54">
        <f aca="true" t="shared" si="55" ref="N780:N843">C780+F780</f>
        <v>0</v>
      </c>
    </row>
    <row r="781" ht="15.75">
      <c r="N781" s="54">
        <f t="shared" si="55"/>
        <v>0</v>
      </c>
    </row>
    <row r="782" ht="15.75">
      <c r="N782" s="54">
        <f t="shared" si="55"/>
        <v>0</v>
      </c>
    </row>
    <row r="783" ht="15.75">
      <c r="N783" s="54">
        <f t="shared" si="55"/>
        <v>0</v>
      </c>
    </row>
    <row r="784" ht="15.75">
      <c r="N784" s="54">
        <f t="shared" si="55"/>
        <v>0</v>
      </c>
    </row>
    <row r="785" ht="15.75">
      <c r="N785" s="54">
        <f t="shared" si="55"/>
        <v>0</v>
      </c>
    </row>
    <row r="786" ht="15.75">
      <c r="N786" s="54">
        <f t="shared" si="55"/>
        <v>0</v>
      </c>
    </row>
    <row r="787" ht="15.75">
      <c r="N787" s="54">
        <f t="shared" si="55"/>
        <v>0</v>
      </c>
    </row>
    <row r="788" ht="15.75">
      <c r="N788" s="54">
        <f t="shared" si="55"/>
        <v>0</v>
      </c>
    </row>
    <row r="789" ht="15.75">
      <c r="N789" s="54">
        <f t="shared" si="55"/>
        <v>0</v>
      </c>
    </row>
    <row r="790" ht="15.75">
      <c r="N790" s="54">
        <f t="shared" si="55"/>
        <v>0</v>
      </c>
    </row>
    <row r="791" ht="15.75">
      <c r="N791" s="54">
        <f t="shared" si="55"/>
        <v>0</v>
      </c>
    </row>
    <row r="792" ht="15.75">
      <c r="N792" s="54">
        <f t="shared" si="55"/>
        <v>0</v>
      </c>
    </row>
    <row r="793" ht="15.75">
      <c r="N793" s="54">
        <f t="shared" si="55"/>
        <v>0</v>
      </c>
    </row>
    <row r="794" ht="15.75">
      <c r="N794" s="54">
        <f t="shared" si="55"/>
        <v>0</v>
      </c>
    </row>
    <row r="795" ht="15.75">
      <c r="N795" s="54">
        <f t="shared" si="55"/>
        <v>0</v>
      </c>
    </row>
    <row r="796" ht="15.75">
      <c r="N796" s="54">
        <f t="shared" si="55"/>
        <v>0</v>
      </c>
    </row>
    <row r="797" ht="15.75">
      <c r="N797" s="54">
        <f t="shared" si="55"/>
        <v>0</v>
      </c>
    </row>
    <row r="798" ht="15.75">
      <c r="N798" s="54">
        <f t="shared" si="55"/>
        <v>0</v>
      </c>
    </row>
    <row r="799" ht="15.75">
      <c r="N799" s="54">
        <f t="shared" si="55"/>
        <v>0</v>
      </c>
    </row>
    <row r="800" ht="15.75">
      <c r="N800" s="54">
        <f t="shared" si="55"/>
        <v>0</v>
      </c>
    </row>
    <row r="801" ht="15.75">
      <c r="N801" s="54">
        <f t="shared" si="55"/>
        <v>0</v>
      </c>
    </row>
    <row r="802" ht="15.75">
      <c r="N802" s="54">
        <f t="shared" si="55"/>
        <v>0</v>
      </c>
    </row>
    <row r="803" ht="15.75">
      <c r="N803" s="54">
        <f t="shared" si="55"/>
        <v>0</v>
      </c>
    </row>
    <row r="804" ht="15.75">
      <c r="N804" s="54">
        <f t="shared" si="55"/>
        <v>0</v>
      </c>
    </row>
    <row r="805" ht="15.75">
      <c r="N805" s="54">
        <f t="shared" si="55"/>
        <v>0</v>
      </c>
    </row>
    <row r="806" ht="15.75">
      <c r="N806" s="54">
        <f t="shared" si="55"/>
        <v>0</v>
      </c>
    </row>
    <row r="807" ht="15.75">
      <c r="N807" s="54">
        <f t="shared" si="55"/>
        <v>0</v>
      </c>
    </row>
    <row r="808" ht="15.75">
      <c r="N808" s="54">
        <f t="shared" si="55"/>
        <v>0</v>
      </c>
    </row>
    <row r="809" ht="15.75">
      <c r="N809" s="54">
        <f t="shared" si="55"/>
        <v>0</v>
      </c>
    </row>
    <row r="810" ht="15.75">
      <c r="N810" s="54">
        <f t="shared" si="55"/>
        <v>0</v>
      </c>
    </row>
    <row r="811" ht="15.75">
      <c r="N811" s="54">
        <f t="shared" si="55"/>
        <v>0</v>
      </c>
    </row>
    <row r="812" ht="15.75">
      <c r="N812" s="54">
        <f t="shared" si="55"/>
        <v>0</v>
      </c>
    </row>
    <row r="813" ht="15.75">
      <c r="N813" s="54">
        <f t="shared" si="55"/>
        <v>0</v>
      </c>
    </row>
    <row r="814" ht="15.75">
      <c r="N814" s="54">
        <f t="shared" si="55"/>
        <v>0</v>
      </c>
    </row>
    <row r="815" ht="15.75">
      <c r="N815" s="54">
        <f t="shared" si="55"/>
        <v>0</v>
      </c>
    </row>
    <row r="816" ht="15.75">
      <c r="N816" s="54">
        <f t="shared" si="55"/>
        <v>0</v>
      </c>
    </row>
    <row r="817" ht="15.75">
      <c r="N817" s="54">
        <f t="shared" si="55"/>
        <v>0</v>
      </c>
    </row>
    <row r="818" ht="15.75">
      <c r="N818" s="54">
        <f t="shared" si="55"/>
        <v>0</v>
      </c>
    </row>
    <row r="819" ht="15.75">
      <c r="N819" s="54">
        <f t="shared" si="55"/>
        <v>0</v>
      </c>
    </row>
    <row r="820" ht="15.75">
      <c r="N820" s="54">
        <f t="shared" si="55"/>
        <v>0</v>
      </c>
    </row>
    <row r="821" ht="15.75">
      <c r="N821" s="54">
        <f t="shared" si="55"/>
        <v>0</v>
      </c>
    </row>
    <row r="822" ht="15.75">
      <c r="N822" s="54">
        <f t="shared" si="55"/>
        <v>0</v>
      </c>
    </row>
    <row r="823" ht="15.75">
      <c r="N823" s="54">
        <f t="shared" si="55"/>
        <v>0</v>
      </c>
    </row>
    <row r="824" ht="15.75">
      <c r="N824" s="54">
        <f t="shared" si="55"/>
        <v>0</v>
      </c>
    </row>
    <row r="825" ht="15.75">
      <c r="N825" s="54">
        <f t="shared" si="55"/>
        <v>0</v>
      </c>
    </row>
    <row r="826" ht="15.75">
      <c r="N826" s="54">
        <f t="shared" si="55"/>
        <v>0</v>
      </c>
    </row>
    <row r="827" ht="15.75">
      <c r="N827" s="54">
        <f t="shared" si="55"/>
        <v>0</v>
      </c>
    </row>
    <row r="828" ht="15.75">
      <c r="N828" s="54">
        <f t="shared" si="55"/>
        <v>0</v>
      </c>
    </row>
    <row r="829" ht="15.75">
      <c r="N829" s="54">
        <f t="shared" si="55"/>
        <v>0</v>
      </c>
    </row>
    <row r="830" ht="15.75">
      <c r="N830" s="54">
        <f t="shared" si="55"/>
        <v>0</v>
      </c>
    </row>
    <row r="831" ht="15.75">
      <c r="N831" s="54">
        <f t="shared" si="55"/>
        <v>0</v>
      </c>
    </row>
    <row r="832" ht="15.75">
      <c r="N832" s="54">
        <f t="shared" si="55"/>
        <v>0</v>
      </c>
    </row>
    <row r="833" ht="15.75">
      <c r="N833" s="54">
        <f t="shared" si="55"/>
        <v>0</v>
      </c>
    </row>
    <row r="834" ht="15.75">
      <c r="N834" s="54">
        <f t="shared" si="55"/>
        <v>0</v>
      </c>
    </row>
    <row r="835" ht="15.75">
      <c r="N835" s="54">
        <f t="shared" si="55"/>
        <v>0</v>
      </c>
    </row>
    <row r="836" ht="15.75">
      <c r="N836" s="54">
        <f t="shared" si="55"/>
        <v>0</v>
      </c>
    </row>
    <row r="837" ht="15.75">
      <c r="N837" s="54">
        <f t="shared" si="55"/>
        <v>0</v>
      </c>
    </row>
    <row r="838" ht="15.75">
      <c r="N838" s="54">
        <f t="shared" si="55"/>
        <v>0</v>
      </c>
    </row>
    <row r="839" ht="15.75">
      <c r="N839" s="54">
        <f t="shared" si="55"/>
        <v>0</v>
      </c>
    </row>
    <row r="840" ht="15.75">
      <c r="N840" s="54">
        <f t="shared" si="55"/>
        <v>0</v>
      </c>
    </row>
    <row r="841" ht="15.75">
      <c r="N841" s="54">
        <f t="shared" si="55"/>
        <v>0</v>
      </c>
    </row>
    <row r="842" ht="15.75">
      <c r="N842" s="54">
        <f t="shared" si="55"/>
        <v>0</v>
      </c>
    </row>
    <row r="843" ht="15.75">
      <c r="N843" s="54">
        <f t="shared" si="55"/>
        <v>0</v>
      </c>
    </row>
    <row r="844" ht="15.75">
      <c r="N844" s="54">
        <f aca="true" t="shared" si="56" ref="N844:N907">C844+F844</f>
        <v>0</v>
      </c>
    </row>
    <row r="845" ht="15.75">
      <c r="N845" s="54">
        <f t="shared" si="56"/>
        <v>0</v>
      </c>
    </row>
    <row r="846" ht="15.75">
      <c r="N846" s="54">
        <f t="shared" si="56"/>
        <v>0</v>
      </c>
    </row>
    <row r="847" ht="15.75">
      <c r="N847" s="54">
        <f t="shared" si="56"/>
        <v>0</v>
      </c>
    </row>
    <row r="848" ht="15.75">
      <c r="N848" s="54">
        <f t="shared" si="56"/>
        <v>0</v>
      </c>
    </row>
    <row r="849" ht="15.75">
      <c r="N849" s="54">
        <f t="shared" si="56"/>
        <v>0</v>
      </c>
    </row>
    <row r="850" ht="15.75">
      <c r="N850" s="54">
        <f t="shared" si="56"/>
        <v>0</v>
      </c>
    </row>
    <row r="851" ht="15.75">
      <c r="N851" s="54">
        <f t="shared" si="56"/>
        <v>0</v>
      </c>
    </row>
    <row r="852" ht="15.75">
      <c r="N852" s="54">
        <f t="shared" si="56"/>
        <v>0</v>
      </c>
    </row>
    <row r="853" ht="15.75">
      <c r="N853" s="54">
        <f t="shared" si="56"/>
        <v>0</v>
      </c>
    </row>
    <row r="854" ht="15.75">
      <c r="N854" s="54">
        <f t="shared" si="56"/>
        <v>0</v>
      </c>
    </row>
    <row r="855" ht="15.75">
      <c r="N855" s="54">
        <f t="shared" si="56"/>
        <v>0</v>
      </c>
    </row>
    <row r="856" ht="15.75">
      <c r="N856" s="54">
        <f t="shared" si="56"/>
        <v>0</v>
      </c>
    </row>
    <row r="857" ht="15.75">
      <c r="N857" s="54">
        <f t="shared" si="56"/>
        <v>0</v>
      </c>
    </row>
    <row r="858" ht="15.75">
      <c r="N858" s="54">
        <f t="shared" si="56"/>
        <v>0</v>
      </c>
    </row>
    <row r="859" ht="15.75">
      <c r="N859" s="54">
        <f t="shared" si="56"/>
        <v>0</v>
      </c>
    </row>
    <row r="860" ht="15.75">
      <c r="N860" s="54">
        <f t="shared" si="56"/>
        <v>0</v>
      </c>
    </row>
    <row r="861" ht="15.75">
      <c r="N861" s="54">
        <f t="shared" si="56"/>
        <v>0</v>
      </c>
    </row>
    <row r="862" ht="15.75">
      <c r="N862" s="54">
        <f t="shared" si="56"/>
        <v>0</v>
      </c>
    </row>
    <row r="863" ht="15.75">
      <c r="N863" s="54">
        <f t="shared" si="56"/>
        <v>0</v>
      </c>
    </row>
    <row r="864" ht="15.75">
      <c r="N864" s="54">
        <f t="shared" si="56"/>
        <v>0</v>
      </c>
    </row>
    <row r="865" ht="15.75">
      <c r="N865" s="54">
        <f t="shared" si="56"/>
        <v>0</v>
      </c>
    </row>
    <row r="866" ht="15.75">
      <c r="N866" s="54">
        <f t="shared" si="56"/>
        <v>0</v>
      </c>
    </row>
    <row r="867" ht="15.75">
      <c r="N867" s="54">
        <f t="shared" si="56"/>
        <v>0</v>
      </c>
    </row>
    <row r="868" ht="15.75">
      <c r="N868" s="54">
        <f t="shared" si="56"/>
        <v>0</v>
      </c>
    </row>
    <row r="869" ht="15.75">
      <c r="N869" s="54">
        <f t="shared" si="56"/>
        <v>0</v>
      </c>
    </row>
    <row r="870" ht="15.75">
      <c r="N870" s="54">
        <f t="shared" si="56"/>
        <v>0</v>
      </c>
    </row>
    <row r="871" ht="15.75">
      <c r="N871" s="54">
        <f t="shared" si="56"/>
        <v>0</v>
      </c>
    </row>
    <row r="872" ht="15.75">
      <c r="N872" s="54">
        <f t="shared" si="56"/>
        <v>0</v>
      </c>
    </row>
    <row r="873" ht="15.75">
      <c r="N873" s="54">
        <f t="shared" si="56"/>
        <v>0</v>
      </c>
    </row>
    <row r="874" ht="15.75">
      <c r="N874" s="54">
        <f t="shared" si="56"/>
        <v>0</v>
      </c>
    </row>
    <row r="875" ht="15.75">
      <c r="N875" s="54">
        <f t="shared" si="56"/>
        <v>0</v>
      </c>
    </row>
    <row r="876" ht="15.75">
      <c r="N876" s="54">
        <f t="shared" si="56"/>
        <v>0</v>
      </c>
    </row>
    <row r="877" ht="15.75">
      <c r="N877" s="54">
        <f t="shared" si="56"/>
        <v>0</v>
      </c>
    </row>
    <row r="878" ht="15.75">
      <c r="N878" s="54">
        <f t="shared" si="56"/>
        <v>0</v>
      </c>
    </row>
    <row r="879" ht="15.75">
      <c r="N879" s="54">
        <f t="shared" si="56"/>
        <v>0</v>
      </c>
    </row>
    <row r="880" ht="15.75">
      <c r="N880" s="54">
        <f t="shared" si="56"/>
        <v>0</v>
      </c>
    </row>
    <row r="881" ht="15.75">
      <c r="N881" s="54">
        <f t="shared" si="56"/>
        <v>0</v>
      </c>
    </row>
    <row r="882" ht="15.75">
      <c r="N882" s="54">
        <f t="shared" si="56"/>
        <v>0</v>
      </c>
    </row>
    <row r="883" ht="15.75">
      <c r="N883" s="54">
        <f t="shared" si="56"/>
        <v>0</v>
      </c>
    </row>
    <row r="884" ht="15.75">
      <c r="N884" s="54">
        <f t="shared" si="56"/>
        <v>0</v>
      </c>
    </row>
    <row r="885" ht="15.75">
      <c r="N885" s="54">
        <f t="shared" si="56"/>
        <v>0</v>
      </c>
    </row>
    <row r="886" ht="15.75">
      <c r="N886" s="54">
        <f t="shared" si="56"/>
        <v>0</v>
      </c>
    </row>
    <row r="887" ht="15.75">
      <c r="N887" s="54">
        <f t="shared" si="56"/>
        <v>0</v>
      </c>
    </row>
    <row r="888" ht="15.75">
      <c r="N888" s="54">
        <f t="shared" si="56"/>
        <v>0</v>
      </c>
    </row>
    <row r="889" ht="15.75">
      <c r="N889" s="54">
        <f t="shared" si="56"/>
        <v>0</v>
      </c>
    </row>
    <row r="890" ht="15.75">
      <c r="N890" s="54">
        <f t="shared" si="56"/>
        <v>0</v>
      </c>
    </row>
    <row r="891" ht="15.75">
      <c r="N891" s="54">
        <f t="shared" si="56"/>
        <v>0</v>
      </c>
    </row>
    <row r="892" ht="15.75">
      <c r="N892" s="54">
        <f t="shared" si="56"/>
        <v>0</v>
      </c>
    </row>
    <row r="893" ht="15.75">
      <c r="N893" s="54">
        <f t="shared" si="56"/>
        <v>0</v>
      </c>
    </row>
    <row r="894" ht="15.75">
      <c r="N894" s="54">
        <f t="shared" si="56"/>
        <v>0</v>
      </c>
    </row>
    <row r="895" ht="15.75">
      <c r="N895" s="54">
        <f t="shared" si="56"/>
        <v>0</v>
      </c>
    </row>
    <row r="896" ht="15.75">
      <c r="N896" s="54">
        <f t="shared" si="56"/>
        <v>0</v>
      </c>
    </row>
    <row r="897" ht="15.75">
      <c r="N897" s="54">
        <f t="shared" si="56"/>
        <v>0</v>
      </c>
    </row>
    <row r="898" ht="15.75">
      <c r="N898" s="54">
        <f t="shared" si="56"/>
        <v>0</v>
      </c>
    </row>
    <row r="899" ht="15.75">
      <c r="N899" s="54">
        <f t="shared" si="56"/>
        <v>0</v>
      </c>
    </row>
    <row r="900" ht="15.75">
      <c r="N900" s="54">
        <f t="shared" si="56"/>
        <v>0</v>
      </c>
    </row>
    <row r="901" ht="15.75">
      <c r="N901" s="54">
        <f t="shared" si="56"/>
        <v>0</v>
      </c>
    </row>
    <row r="902" ht="15.75">
      <c r="N902" s="54">
        <f t="shared" si="56"/>
        <v>0</v>
      </c>
    </row>
    <row r="903" ht="15.75">
      <c r="N903" s="54">
        <f t="shared" si="56"/>
        <v>0</v>
      </c>
    </row>
    <row r="904" ht="15.75">
      <c r="N904" s="54">
        <f t="shared" si="56"/>
        <v>0</v>
      </c>
    </row>
    <row r="905" ht="15.75">
      <c r="N905" s="54">
        <f t="shared" si="56"/>
        <v>0</v>
      </c>
    </row>
    <row r="906" ht="15.75">
      <c r="N906" s="54">
        <f t="shared" si="56"/>
        <v>0</v>
      </c>
    </row>
    <row r="907" ht="15.75">
      <c r="N907" s="54">
        <f t="shared" si="56"/>
        <v>0</v>
      </c>
    </row>
    <row r="908" ht="15.75">
      <c r="N908" s="54">
        <f aca="true" t="shared" si="57" ref="N908:N971">C908+F908</f>
        <v>0</v>
      </c>
    </row>
    <row r="909" ht="15.75">
      <c r="N909" s="54">
        <f t="shared" si="57"/>
        <v>0</v>
      </c>
    </row>
    <row r="910" ht="15.75">
      <c r="N910" s="54">
        <f t="shared" si="57"/>
        <v>0</v>
      </c>
    </row>
    <row r="911" ht="15.75">
      <c r="N911" s="54">
        <f t="shared" si="57"/>
        <v>0</v>
      </c>
    </row>
    <row r="912" ht="15.75">
      <c r="N912" s="54">
        <f t="shared" si="57"/>
        <v>0</v>
      </c>
    </row>
    <row r="913" ht="15.75">
      <c r="N913" s="54">
        <f t="shared" si="57"/>
        <v>0</v>
      </c>
    </row>
    <row r="914" ht="15.75">
      <c r="N914" s="54">
        <f t="shared" si="57"/>
        <v>0</v>
      </c>
    </row>
    <row r="915" ht="15.75">
      <c r="N915" s="54">
        <f t="shared" si="57"/>
        <v>0</v>
      </c>
    </row>
    <row r="916" ht="15.75">
      <c r="N916" s="54">
        <f t="shared" si="57"/>
        <v>0</v>
      </c>
    </row>
    <row r="917" ht="15.75">
      <c r="N917" s="54">
        <f t="shared" si="57"/>
        <v>0</v>
      </c>
    </row>
    <row r="918" ht="15.75">
      <c r="N918" s="54">
        <f t="shared" si="57"/>
        <v>0</v>
      </c>
    </row>
    <row r="919" ht="15.75">
      <c r="N919" s="54">
        <f t="shared" si="57"/>
        <v>0</v>
      </c>
    </row>
    <row r="920" ht="15.75">
      <c r="N920" s="54">
        <f t="shared" si="57"/>
        <v>0</v>
      </c>
    </row>
    <row r="921" ht="15.75">
      <c r="N921" s="54">
        <f t="shared" si="57"/>
        <v>0</v>
      </c>
    </row>
    <row r="922" ht="15.75">
      <c r="N922" s="54">
        <f t="shared" si="57"/>
        <v>0</v>
      </c>
    </row>
    <row r="923" ht="15.75">
      <c r="N923" s="54">
        <f t="shared" si="57"/>
        <v>0</v>
      </c>
    </row>
    <row r="924" ht="15.75">
      <c r="N924" s="54">
        <f t="shared" si="57"/>
        <v>0</v>
      </c>
    </row>
    <row r="925" ht="15.75">
      <c r="N925" s="54">
        <f t="shared" si="57"/>
        <v>0</v>
      </c>
    </row>
    <row r="926" ht="15.75">
      <c r="N926" s="54">
        <f t="shared" si="57"/>
        <v>0</v>
      </c>
    </row>
    <row r="927" ht="15.75">
      <c r="N927" s="54">
        <f t="shared" si="57"/>
        <v>0</v>
      </c>
    </row>
    <row r="928" ht="15.75">
      <c r="N928" s="54">
        <f t="shared" si="57"/>
        <v>0</v>
      </c>
    </row>
    <row r="929" ht="15.75">
      <c r="N929" s="54">
        <f t="shared" si="57"/>
        <v>0</v>
      </c>
    </row>
    <row r="930" ht="15.75">
      <c r="N930" s="54">
        <f t="shared" si="57"/>
        <v>0</v>
      </c>
    </row>
    <row r="931" ht="15.75">
      <c r="N931" s="54">
        <f t="shared" si="57"/>
        <v>0</v>
      </c>
    </row>
    <row r="932" ht="15.75">
      <c r="N932" s="54">
        <f t="shared" si="57"/>
        <v>0</v>
      </c>
    </row>
    <row r="933" ht="15.75">
      <c r="N933" s="54">
        <f t="shared" si="57"/>
        <v>0</v>
      </c>
    </row>
    <row r="934" ht="15.75">
      <c r="N934" s="54">
        <f t="shared" si="57"/>
        <v>0</v>
      </c>
    </row>
    <row r="935" ht="15.75">
      <c r="N935" s="54">
        <f t="shared" si="57"/>
        <v>0</v>
      </c>
    </row>
    <row r="936" ht="15.75">
      <c r="N936" s="54">
        <f t="shared" si="57"/>
        <v>0</v>
      </c>
    </row>
    <row r="937" ht="15.75">
      <c r="N937" s="54">
        <f t="shared" si="57"/>
        <v>0</v>
      </c>
    </row>
    <row r="938" ht="15.75">
      <c r="N938" s="54">
        <f t="shared" si="57"/>
        <v>0</v>
      </c>
    </row>
    <row r="939" ht="15.75">
      <c r="N939" s="54">
        <f t="shared" si="57"/>
        <v>0</v>
      </c>
    </row>
    <row r="940" ht="15.75">
      <c r="N940" s="54">
        <f t="shared" si="57"/>
        <v>0</v>
      </c>
    </row>
    <row r="941" ht="15.75">
      <c r="N941" s="54">
        <f t="shared" si="57"/>
        <v>0</v>
      </c>
    </row>
    <row r="942" ht="15.75">
      <c r="N942" s="54">
        <f t="shared" si="57"/>
        <v>0</v>
      </c>
    </row>
    <row r="943" ht="15.75">
      <c r="N943" s="54">
        <f t="shared" si="57"/>
        <v>0</v>
      </c>
    </row>
    <row r="944" ht="15.75">
      <c r="N944" s="54">
        <f t="shared" si="57"/>
        <v>0</v>
      </c>
    </row>
    <row r="945" ht="15.75">
      <c r="N945" s="54">
        <f t="shared" si="57"/>
        <v>0</v>
      </c>
    </row>
    <row r="946" ht="15.75">
      <c r="N946" s="54">
        <f t="shared" si="57"/>
        <v>0</v>
      </c>
    </row>
    <row r="947" ht="15.75">
      <c r="N947" s="54">
        <f t="shared" si="57"/>
        <v>0</v>
      </c>
    </row>
    <row r="948" ht="15.75">
      <c r="N948" s="54">
        <f t="shared" si="57"/>
        <v>0</v>
      </c>
    </row>
    <row r="949" ht="15.75">
      <c r="N949" s="54">
        <f t="shared" si="57"/>
        <v>0</v>
      </c>
    </row>
    <row r="950" ht="15.75">
      <c r="N950" s="54">
        <f t="shared" si="57"/>
        <v>0</v>
      </c>
    </row>
    <row r="951" ht="15.75">
      <c r="N951" s="54">
        <f t="shared" si="57"/>
        <v>0</v>
      </c>
    </row>
    <row r="952" ht="15.75">
      <c r="N952" s="54">
        <f t="shared" si="57"/>
        <v>0</v>
      </c>
    </row>
    <row r="953" ht="15.75">
      <c r="N953" s="54">
        <f t="shared" si="57"/>
        <v>0</v>
      </c>
    </row>
    <row r="954" ht="15.75">
      <c r="N954" s="54">
        <f t="shared" si="57"/>
        <v>0</v>
      </c>
    </row>
    <row r="955" ht="15.75">
      <c r="N955" s="54">
        <f t="shared" si="57"/>
        <v>0</v>
      </c>
    </row>
    <row r="956" ht="15.75">
      <c r="N956" s="54">
        <f t="shared" si="57"/>
        <v>0</v>
      </c>
    </row>
    <row r="957" ht="15.75">
      <c r="N957" s="54">
        <f t="shared" si="57"/>
        <v>0</v>
      </c>
    </row>
    <row r="958" ht="15.75">
      <c r="N958" s="54">
        <f t="shared" si="57"/>
        <v>0</v>
      </c>
    </row>
    <row r="959" ht="15.75">
      <c r="N959" s="54">
        <f t="shared" si="57"/>
        <v>0</v>
      </c>
    </row>
    <row r="960" ht="15.75">
      <c r="N960" s="54">
        <f t="shared" si="57"/>
        <v>0</v>
      </c>
    </row>
    <row r="961" ht="15.75">
      <c r="N961" s="54">
        <f t="shared" si="57"/>
        <v>0</v>
      </c>
    </row>
    <row r="962" ht="15.75">
      <c r="N962" s="54">
        <f t="shared" si="57"/>
        <v>0</v>
      </c>
    </row>
    <row r="963" ht="15.75">
      <c r="N963" s="54">
        <f t="shared" si="57"/>
        <v>0</v>
      </c>
    </row>
    <row r="964" ht="15.75">
      <c r="N964" s="54">
        <f t="shared" si="57"/>
        <v>0</v>
      </c>
    </row>
    <row r="965" ht="15.75">
      <c r="N965" s="54">
        <f t="shared" si="57"/>
        <v>0</v>
      </c>
    </row>
    <row r="966" ht="15.75">
      <c r="N966" s="54">
        <f t="shared" si="57"/>
        <v>0</v>
      </c>
    </row>
    <row r="967" ht="15.75">
      <c r="N967" s="54">
        <f t="shared" si="57"/>
        <v>0</v>
      </c>
    </row>
    <row r="968" ht="15.75">
      <c r="N968" s="54">
        <f t="shared" si="57"/>
        <v>0</v>
      </c>
    </row>
    <row r="969" ht="15.75">
      <c r="N969" s="54">
        <f t="shared" si="57"/>
        <v>0</v>
      </c>
    </row>
    <row r="970" ht="15.75">
      <c r="N970" s="54">
        <f t="shared" si="57"/>
        <v>0</v>
      </c>
    </row>
    <row r="971" ht="15.75">
      <c r="N971" s="54">
        <f t="shared" si="57"/>
        <v>0</v>
      </c>
    </row>
    <row r="972" ht="15.75">
      <c r="N972" s="54">
        <f aca="true" t="shared" si="58" ref="N972:N1035">C972+F972</f>
        <v>0</v>
      </c>
    </row>
    <row r="973" ht="15.75">
      <c r="N973" s="54">
        <f t="shared" si="58"/>
        <v>0</v>
      </c>
    </row>
    <row r="974" ht="15.75">
      <c r="N974" s="54">
        <f t="shared" si="58"/>
        <v>0</v>
      </c>
    </row>
    <row r="975" ht="15.75">
      <c r="N975" s="54">
        <f t="shared" si="58"/>
        <v>0</v>
      </c>
    </row>
    <row r="976" ht="15.75">
      <c r="N976" s="54">
        <f t="shared" si="58"/>
        <v>0</v>
      </c>
    </row>
    <row r="977" ht="15.75">
      <c r="N977" s="54">
        <f t="shared" si="58"/>
        <v>0</v>
      </c>
    </row>
    <row r="978" ht="15.75">
      <c r="N978" s="54">
        <f t="shared" si="58"/>
        <v>0</v>
      </c>
    </row>
    <row r="979" ht="15.75">
      <c r="N979" s="54">
        <f t="shared" si="58"/>
        <v>0</v>
      </c>
    </row>
    <row r="980" ht="15.75">
      <c r="N980" s="54">
        <f t="shared" si="58"/>
        <v>0</v>
      </c>
    </row>
    <row r="981" ht="15.75">
      <c r="N981" s="54">
        <f t="shared" si="58"/>
        <v>0</v>
      </c>
    </row>
    <row r="982" ht="15.75">
      <c r="N982" s="54">
        <f t="shared" si="58"/>
        <v>0</v>
      </c>
    </row>
    <row r="983" ht="15.75">
      <c r="N983" s="54">
        <f t="shared" si="58"/>
        <v>0</v>
      </c>
    </row>
    <row r="984" ht="15.75">
      <c r="N984" s="54">
        <f t="shared" si="58"/>
        <v>0</v>
      </c>
    </row>
    <row r="985" ht="15.75">
      <c r="N985" s="54">
        <f t="shared" si="58"/>
        <v>0</v>
      </c>
    </row>
    <row r="986" ht="15.75">
      <c r="N986" s="54">
        <f t="shared" si="58"/>
        <v>0</v>
      </c>
    </row>
    <row r="987" ht="15.75">
      <c r="N987" s="54">
        <f t="shared" si="58"/>
        <v>0</v>
      </c>
    </row>
    <row r="988" ht="15.75">
      <c r="N988" s="54">
        <f t="shared" si="58"/>
        <v>0</v>
      </c>
    </row>
    <row r="989" ht="15.75">
      <c r="N989" s="54">
        <f t="shared" si="58"/>
        <v>0</v>
      </c>
    </row>
    <row r="990" ht="15.75">
      <c r="N990" s="54">
        <f t="shared" si="58"/>
        <v>0</v>
      </c>
    </row>
    <row r="991" ht="15.75">
      <c r="N991" s="54">
        <f t="shared" si="58"/>
        <v>0</v>
      </c>
    </row>
    <row r="992" ht="15.75">
      <c r="N992" s="54">
        <f t="shared" si="58"/>
        <v>0</v>
      </c>
    </row>
    <row r="993" ht="15.75">
      <c r="N993" s="54">
        <f t="shared" si="58"/>
        <v>0</v>
      </c>
    </row>
    <row r="994" ht="15.75">
      <c r="N994" s="54">
        <f t="shared" si="58"/>
        <v>0</v>
      </c>
    </row>
    <row r="995" ht="15.75">
      <c r="N995" s="54">
        <f t="shared" si="58"/>
        <v>0</v>
      </c>
    </row>
    <row r="996" ht="15.75">
      <c r="N996" s="54">
        <f t="shared" si="58"/>
        <v>0</v>
      </c>
    </row>
    <row r="997" ht="15.75">
      <c r="N997" s="54">
        <f t="shared" si="58"/>
        <v>0</v>
      </c>
    </row>
    <row r="998" ht="15.75">
      <c r="N998" s="54">
        <f t="shared" si="58"/>
        <v>0</v>
      </c>
    </row>
    <row r="999" ht="15.75">
      <c r="N999" s="54">
        <f t="shared" si="58"/>
        <v>0</v>
      </c>
    </row>
    <row r="1000" ht="15.75">
      <c r="N1000" s="54">
        <f t="shared" si="58"/>
        <v>0</v>
      </c>
    </row>
    <row r="1001" ht="15.75">
      <c r="N1001" s="54">
        <f t="shared" si="58"/>
        <v>0</v>
      </c>
    </row>
    <row r="1002" ht="15.75">
      <c r="N1002" s="54">
        <f t="shared" si="58"/>
        <v>0</v>
      </c>
    </row>
    <row r="1003" ht="15.75">
      <c r="N1003" s="54">
        <f t="shared" si="58"/>
        <v>0</v>
      </c>
    </row>
    <row r="1004" ht="15.75">
      <c r="N1004" s="54">
        <f t="shared" si="58"/>
        <v>0</v>
      </c>
    </row>
    <row r="1005" ht="15.75">
      <c r="N1005" s="54">
        <f t="shared" si="58"/>
        <v>0</v>
      </c>
    </row>
    <row r="1006" ht="15.75">
      <c r="N1006" s="54">
        <f t="shared" si="58"/>
        <v>0</v>
      </c>
    </row>
    <row r="1007" ht="15.75">
      <c r="N1007" s="54">
        <f t="shared" si="58"/>
        <v>0</v>
      </c>
    </row>
    <row r="1008" ht="15.75">
      <c r="N1008" s="54">
        <f t="shared" si="58"/>
        <v>0</v>
      </c>
    </row>
    <row r="1009" ht="15.75">
      <c r="N1009" s="54">
        <f t="shared" si="58"/>
        <v>0</v>
      </c>
    </row>
    <row r="1010" ht="15.75">
      <c r="N1010" s="54">
        <f t="shared" si="58"/>
        <v>0</v>
      </c>
    </row>
    <row r="1011" ht="15.75">
      <c r="N1011" s="54">
        <f t="shared" si="58"/>
        <v>0</v>
      </c>
    </row>
    <row r="1012" ht="15.75">
      <c r="N1012" s="54">
        <f t="shared" si="58"/>
        <v>0</v>
      </c>
    </row>
    <row r="1013" ht="15.75">
      <c r="N1013" s="54">
        <f t="shared" si="58"/>
        <v>0</v>
      </c>
    </row>
    <row r="1014" ht="15.75">
      <c r="N1014" s="54">
        <f t="shared" si="58"/>
        <v>0</v>
      </c>
    </row>
    <row r="1015" ht="15.75">
      <c r="N1015" s="54">
        <f t="shared" si="58"/>
        <v>0</v>
      </c>
    </row>
    <row r="1016" ht="15.75">
      <c r="N1016" s="54">
        <f t="shared" si="58"/>
        <v>0</v>
      </c>
    </row>
    <row r="1017" ht="15.75">
      <c r="N1017" s="54">
        <f t="shared" si="58"/>
        <v>0</v>
      </c>
    </row>
    <row r="1018" ht="15.75">
      <c r="N1018" s="54">
        <f t="shared" si="58"/>
        <v>0</v>
      </c>
    </row>
    <row r="1019" ht="15.75">
      <c r="N1019" s="54">
        <f t="shared" si="58"/>
        <v>0</v>
      </c>
    </row>
    <row r="1020" ht="15.75">
      <c r="N1020" s="54">
        <f t="shared" si="58"/>
        <v>0</v>
      </c>
    </row>
    <row r="1021" ht="15.75">
      <c r="N1021" s="54">
        <f t="shared" si="58"/>
        <v>0</v>
      </c>
    </row>
    <row r="1022" ht="15.75">
      <c r="N1022" s="54">
        <f t="shared" si="58"/>
        <v>0</v>
      </c>
    </row>
    <row r="1023" ht="15.75">
      <c r="N1023" s="54">
        <f t="shared" si="58"/>
        <v>0</v>
      </c>
    </row>
    <row r="1024" ht="15.75">
      <c r="N1024" s="54">
        <f t="shared" si="58"/>
        <v>0</v>
      </c>
    </row>
    <row r="1025" ht="15.75">
      <c r="N1025" s="54">
        <f t="shared" si="58"/>
        <v>0</v>
      </c>
    </row>
    <row r="1026" ht="15.75">
      <c r="N1026" s="54">
        <f t="shared" si="58"/>
        <v>0</v>
      </c>
    </row>
    <row r="1027" ht="15.75">
      <c r="N1027" s="54">
        <f t="shared" si="58"/>
        <v>0</v>
      </c>
    </row>
    <row r="1028" ht="15.75">
      <c r="N1028" s="54">
        <f t="shared" si="58"/>
        <v>0</v>
      </c>
    </row>
    <row r="1029" ht="15.75">
      <c r="N1029" s="54">
        <f t="shared" si="58"/>
        <v>0</v>
      </c>
    </row>
    <row r="1030" ht="15.75">
      <c r="N1030" s="54">
        <f t="shared" si="58"/>
        <v>0</v>
      </c>
    </row>
    <row r="1031" ht="15.75">
      <c r="N1031" s="54">
        <f t="shared" si="58"/>
        <v>0</v>
      </c>
    </row>
    <row r="1032" ht="15.75">
      <c r="N1032" s="54">
        <f t="shared" si="58"/>
        <v>0</v>
      </c>
    </row>
    <row r="1033" ht="15.75">
      <c r="N1033" s="54">
        <f t="shared" si="58"/>
        <v>0</v>
      </c>
    </row>
    <row r="1034" ht="15.75">
      <c r="N1034" s="54">
        <f t="shared" si="58"/>
        <v>0</v>
      </c>
    </row>
    <row r="1035" ht="15.75">
      <c r="N1035" s="54">
        <f t="shared" si="58"/>
        <v>0</v>
      </c>
    </row>
    <row r="1036" ht="15.75">
      <c r="N1036" s="54">
        <f aca="true" t="shared" si="59" ref="N1036:N1099">C1036+F1036</f>
        <v>0</v>
      </c>
    </row>
    <row r="1037" ht="15.75">
      <c r="N1037" s="54">
        <f t="shared" si="59"/>
        <v>0</v>
      </c>
    </row>
    <row r="1038" ht="15.75">
      <c r="N1038" s="54">
        <f t="shared" si="59"/>
        <v>0</v>
      </c>
    </row>
    <row r="1039" ht="15.75">
      <c r="N1039" s="54">
        <f t="shared" si="59"/>
        <v>0</v>
      </c>
    </row>
    <row r="1040" ht="15.75">
      <c r="N1040" s="54">
        <f t="shared" si="59"/>
        <v>0</v>
      </c>
    </row>
    <row r="1041" ht="15.75">
      <c r="N1041" s="54">
        <f t="shared" si="59"/>
        <v>0</v>
      </c>
    </row>
    <row r="1042" ht="15.75">
      <c r="N1042" s="54">
        <f t="shared" si="59"/>
        <v>0</v>
      </c>
    </row>
    <row r="1043" ht="15.75">
      <c r="N1043" s="54">
        <f t="shared" si="59"/>
        <v>0</v>
      </c>
    </row>
    <row r="1044" ht="15.75">
      <c r="N1044" s="54">
        <f t="shared" si="59"/>
        <v>0</v>
      </c>
    </row>
    <row r="1045" ht="15.75">
      <c r="N1045" s="54">
        <f t="shared" si="59"/>
        <v>0</v>
      </c>
    </row>
    <row r="1046" ht="15.75">
      <c r="N1046" s="54">
        <f t="shared" si="59"/>
        <v>0</v>
      </c>
    </row>
    <row r="1047" ht="15.75">
      <c r="N1047" s="54">
        <f t="shared" si="59"/>
        <v>0</v>
      </c>
    </row>
    <row r="1048" ht="15.75">
      <c r="N1048" s="54">
        <f t="shared" si="59"/>
        <v>0</v>
      </c>
    </row>
    <row r="1049" ht="15.75">
      <c r="N1049" s="54">
        <f t="shared" si="59"/>
        <v>0</v>
      </c>
    </row>
    <row r="1050" ht="15.75">
      <c r="N1050" s="54">
        <f t="shared" si="59"/>
        <v>0</v>
      </c>
    </row>
    <row r="1051" ht="15.75">
      <c r="N1051" s="54">
        <f t="shared" si="59"/>
        <v>0</v>
      </c>
    </row>
    <row r="1052" ht="15.75">
      <c r="N1052" s="54">
        <f t="shared" si="59"/>
        <v>0</v>
      </c>
    </row>
    <row r="1053" ht="15.75">
      <c r="N1053" s="54">
        <f t="shared" si="59"/>
        <v>0</v>
      </c>
    </row>
    <row r="1054" ht="15.75">
      <c r="N1054" s="54">
        <f t="shared" si="59"/>
        <v>0</v>
      </c>
    </row>
    <row r="1055" ht="15.75">
      <c r="N1055" s="54">
        <f t="shared" si="59"/>
        <v>0</v>
      </c>
    </row>
    <row r="1056" ht="15.75">
      <c r="N1056" s="54">
        <f t="shared" si="59"/>
        <v>0</v>
      </c>
    </row>
    <row r="1057" ht="15.75">
      <c r="N1057" s="54">
        <f t="shared" si="59"/>
        <v>0</v>
      </c>
    </row>
    <row r="1058" ht="15.75">
      <c r="N1058" s="54">
        <f t="shared" si="59"/>
        <v>0</v>
      </c>
    </row>
    <row r="1059" ht="15.75">
      <c r="N1059" s="54">
        <f t="shared" si="59"/>
        <v>0</v>
      </c>
    </row>
    <row r="1060" ht="15.75">
      <c r="N1060" s="54">
        <f t="shared" si="59"/>
        <v>0</v>
      </c>
    </row>
    <row r="1061" ht="15.75">
      <c r="N1061" s="54">
        <f t="shared" si="59"/>
        <v>0</v>
      </c>
    </row>
    <row r="1062" ht="15.75">
      <c r="N1062" s="54">
        <f t="shared" si="59"/>
        <v>0</v>
      </c>
    </row>
    <row r="1063" ht="15.75">
      <c r="N1063" s="54">
        <f t="shared" si="59"/>
        <v>0</v>
      </c>
    </row>
    <row r="1064" ht="15.75">
      <c r="N1064" s="54">
        <f t="shared" si="59"/>
        <v>0</v>
      </c>
    </row>
    <row r="1065" ht="15.75">
      <c r="N1065" s="54">
        <f t="shared" si="59"/>
        <v>0</v>
      </c>
    </row>
    <row r="1066" ht="15.75">
      <c r="N1066" s="54">
        <f t="shared" si="59"/>
        <v>0</v>
      </c>
    </row>
    <row r="1067" ht="15.75">
      <c r="N1067" s="54">
        <f t="shared" si="59"/>
        <v>0</v>
      </c>
    </row>
    <row r="1068" ht="15.75">
      <c r="N1068" s="54">
        <f t="shared" si="59"/>
        <v>0</v>
      </c>
    </row>
    <row r="1069" ht="15.75">
      <c r="N1069" s="54">
        <f t="shared" si="59"/>
        <v>0</v>
      </c>
    </row>
    <row r="1070" ht="15.75">
      <c r="N1070" s="54">
        <f t="shared" si="59"/>
        <v>0</v>
      </c>
    </row>
    <row r="1071" ht="15.75">
      <c r="N1071" s="54">
        <f t="shared" si="59"/>
        <v>0</v>
      </c>
    </row>
    <row r="1072" ht="15.75">
      <c r="N1072" s="54">
        <f t="shared" si="59"/>
        <v>0</v>
      </c>
    </row>
    <row r="1073" ht="15.75">
      <c r="N1073" s="54">
        <f t="shared" si="59"/>
        <v>0</v>
      </c>
    </row>
    <row r="1074" ht="15.75">
      <c r="N1074" s="54">
        <f t="shared" si="59"/>
        <v>0</v>
      </c>
    </row>
    <row r="1075" ht="15.75">
      <c r="N1075" s="54">
        <f t="shared" si="59"/>
        <v>0</v>
      </c>
    </row>
    <row r="1076" ht="15.75">
      <c r="N1076" s="54">
        <f t="shared" si="59"/>
        <v>0</v>
      </c>
    </row>
    <row r="1077" ht="15.75">
      <c r="N1077" s="54">
        <f t="shared" si="59"/>
        <v>0</v>
      </c>
    </row>
    <row r="1078" ht="15.75">
      <c r="N1078" s="54">
        <f t="shared" si="59"/>
        <v>0</v>
      </c>
    </row>
    <row r="1079" ht="15.75">
      <c r="N1079" s="54">
        <f t="shared" si="59"/>
        <v>0</v>
      </c>
    </row>
    <row r="1080" ht="15.75">
      <c r="N1080" s="54">
        <f t="shared" si="59"/>
        <v>0</v>
      </c>
    </row>
    <row r="1081" ht="15.75">
      <c r="N1081" s="54">
        <f t="shared" si="59"/>
        <v>0</v>
      </c>
    </row>
    <row r="1082" ht="15.75">
      <c r="N1082" s="54">
        <f t="shared" si="59"/>
        <v>0</v>
      </c>
    </row>
    <row r="1083" ht="15.75">
      <c r="N1083" s="54">
        <f t="shared" si="59"/>
        <v>0</v>
      </c>
    </row>
    <row r="1084" ht="15.75">
      <c r="N1084" s="54">
        <f t="shared" si="59"/>
        <v>0</v>
      </c>
    </row>
    <row r="1085" ht="15.75">
      <c r="N1085" s="54">
        <f t="shared" si="59"/>
        <v>0</v>
      </c>
    </row>
    <row r="1086" ht="15.75">
      <c r="N1086" s="54">
        <f t="shared" si="59"/>
        <v>0</v>
      </c>
    </row>
    <row r="1087" ht="15.75">
      <c r="N1087" s="54">
        <f t="shared" si="59"/>
        <v>0</v>
      </c>
    </row>
    <row r="1088" ht="15.75">
      <c r="N1088" s="54">
        <f t="shared" si="59"/>
        <v>0</v>
      </c>
    </row>
    <row r="1089" ht="15.75">
      <c r="N1089" s="54">
        <f t="shared" si="59"/>
        <v>0</v>
      </c>
    </row>
    <row r="1090" ht="15.75">
      <c r="N1090" s="54">
        <f t="shared" si="59"/>
        <v>0</v>
      </c>
    </row>
    <row r="1091" ht="15.75">
      <c r="N1091" s="54">
        <f t="shared" si="59"/>
        <v>0</v>
      </c>
    </row>
    <row r="1092" ht="15.75">
      <c r="N1092" s="54">
        <f t="shared" si="59"/>
        <v>0</v>
      </c>
    </row>
    <row r="1093" ht="15.75">
      <c r="N1093" s="54">
        <f t="shared" si="59"/>
        <v>0</v>
      </c>
    </row>
    <row r="1094" ht="15.75">
      <c r="N1094" s="54">
        <f t="shared" si="59"/>
        <v>0</v>
      </c>
    </row>
    <row r="1095" ht="15.75">
      <c r="N1095" s="54">
        <f t="shared" si="59"/>
        <v>0</v>
      </c>
    </row>
    <row r="1096" ht="15.75">
      <c r="N1096" s="54">
        <f t="shared" si="59"/>
        <v>0</v>
      </c>
    </row>
    <row r="1097" ht="15.75">
      <c r="N1097" s="54">
        <f t="shared" si="59"/>
        <v>0</v>
      </c>
    </row>
    <row r="1098" ht="15.75">
      <c r="N1098" s="54">
        <f t="shared" si="59"/>
        <v>0</v>
      </c>
    </row>
    <row r="1099" ht="15.75">
      <c r="N1099" s="54">
        <f t="shared" si="59"/>
        <v>0</v>
      </c>
    </row>
    <row r="1100" ht="15.75">
      <c r="N1100" s="54">
        <f aca="true" t="shared" si="60" ref="N1100:N1163">C1100+F1100</f>
        <v>0</v>
      </c>
    </row>
    <row r="1101" ht="15.75">
      <c r="N1101" s="54">
        <f t="shared" si="60"/>
        <v>0</v>
      </c>
    </row>
    <row r="1102" ht="15.75">
      <c r="N1102" s="54">
        <f t="shared" si="60"/>
        <v>0</v>
      </c>
    </row>
    <row r="1103" ht="15.75">
      <c r="N1103" s="54">
        <f t="shared" si="60"/>
        <v>0</v>
      </c>
    </row>
    <row r="1104" ht="15.75">
      <c r="N1104" s="54">
        <f t="shared" si="60"/>
        <v>0</v>
      </c>
    </row>
    <row r="1105" ht="15.75">
      <c r="N1105" s="54">
        <f t="shared" si="60"/>
        <v>0</v>
      </c>
    </row>
    <row r="1106" ht="15.75">
      <c r="N1106" s="54">
        <f t="shared" si="60"/>
        <v>0</v>
      </c>
    </row>
    <row r="1107" ht="15.75">
      <c r="N1107" s="54">
        <f t="shared" si="60"/>
        <v>0</v>
      </c>
    </row>
    <row r="1108" ht="15.75">
      <c r="N1108" s="54">
        <f t="shared" si="60"/>
        <v>0</v>
      </c>
    </row>
    <row r="1109" ht="15.75">
      <c r="N1109" s="54">
        <f t="shared" si="60"/>
        <v>0</v>
      </c>
    </row>
    <row r="1110" ht="15.75">
      <c r="N1110" s="54">
        <f t="shared" si="60"/>
        <v>0</v>
      </c>
    </row>
    <row r="1111" ht="15.75">
      <c r="N1111" s="54">
        <f t="shared" si="60"/>
        <v>0</v>
      </c>
    </row>
    <row r="1112" ht="15.75">
      <c r="N1112" s="54">
        <f t="shared" si="60"/>
        <v>0</v>
      </c>
    </row>
    <row r="1113" ht="15.75">
      <c r="N1113" s="54">
        <f t="shared" si="60"/>
        <v>0</v>
      </c>
    </row>
    <row r="1114" ht="15.75">
      <c r="N1114" s="54">
        <f t="shared" si="60"/>
        <v>0</v>
      </c>
    </row>
    <row r="1115" ht="15.75">
      <c r="N1115" s="54">
        <f t="shared" si="60"/>
        <v>0</v>
      </c>
    </row>
    <row r="1116" ht="15.75">
      <c r="N1116" s="54">
        <f t="shared" si="60"/>
        <v>0</v>
      </c>
    </row>
    <row r="1117" ht="15.75">
      <c r="N1117" s="54">
        <f t="shared" si="60"/>
        <v>0</v>
      </c>
    </row>
    <row r="1118" ht="15.75">
      <c r="N1118" s="54">
        <f t="shared" si="60"/>
        <v>0</v>
      </c>
    </row>
    <row r="1119" ht="15.75">
      <c r="N1119" s="54">
        <f t="shared" si="60"/>
        <v>0</v>
      </c>
    </row>
    <row r="1120" ht="15.75">
      <c r="N1120" s="54">
        <f t="shared" si="60"/>
        <v>0</v>
      </c>
    </row>
    <row r="1121" ht="15.75">
      <c r="N1121" s="54">
        <f t="shared" si="60"/>
        <v>0</v>
      </c>
    </row>
    <row r="1122" ht="15.75">
      <c r="N1122" s="54">
        <f t="shared" si="60"/>
        <v>0</v>
      </c>
    </row>
    <row r="1123" ht="15.75">
      <c r="N1123" s="54">
        <f t="shared" si="60"/>
        <v>0</v>
      </c>
    </row>
    <row r="1124" ht="15.75">
      <c r="N1124" s="54">
        <f t="shared" si="60"/>
        <v>0</v>
      </c>
    </row>
    <row r="1125" ht="15.75">
      <c r="N1125" s="54">
        <f t="shared" si="60"/>
        <v>0</v>
      </c>
    </row>
    <row r="1126" ht="15.75">
      <c r="N1126" s="54">
        <f t="shared" si="60"/>
        <v>0</v>
      </c>
    </row>
    <row r="1127" ht="15.75">
      <c r="N1127" s="54">
        <f t="shared" si="60"/>
        <v>0</v>
      </c>
    </row>
    <row r="1128" ht="15.75">
      <c r="N1128" s="54">
        <f t="shared" si="60"/>
        <v>0</v>
      </c>
    </row>
    <row r="1129" ht="15.75">
      <c r="N1129" s="54">
        <f t="shared" si="60"/>
        <v>0</v>
      </c>
    </row>
    <row r="1130" ht="15.75">
      <c r="N1130" s="54">
        <f t="shared" si="60"/>
        <v>0</v>
      </c>
    </row>
    <row r="1131" ht="15.75">
      <c r="N1131" s="54">
        <f t="shared" si="60"/>
        <v>0</v>
      </c>
    </row>
    <row r="1132" ht="15.75">
      <c r="N1132" s="54">
        <f t="shared" si="60"/>
        <v>0</v>
      </c>
    </row>
    <row r="1133" ht="15.75">
      <c r="N1133" s="54">
        <f t="shared" si="60"/>
        <v>0</v>
      </c>
    </row>
    <row r="1134" ht="15.75">
      <c r="N1134" s="54">
        <f t="shared" si="60"/>
        <v>0</v>
      </c>
    </row>
    <row r="1135" ht="15.75">
      <c r="N1135" s="54">
        <f t="shared" si="60"/>
        <v>0</v>
      </c>
    </row>
    <row r="1136" ht="15.75">
      <c r="N1136" s="54">
        <f t="shared" si="60"/>
        <v>0</v>
      </c>
    </row>
    <row r="1137" ht="15.75">
      <c r="N1137" s="54">
        <f t="shared" si="60"/>
        <v>0</v>
      </c>
    </row>
    <row r="1138" ht="15.75">
      <c r="N1138" s="54">
        <f t="shared" si="60"/>
        <v>0</v>
      </c>
    </row>
    <row r="1139" ht="15.75">
      <c r="N1139" s="54">
        <f t="shared" si="60"/>
        <v>0</v>
      </c>
    </row>
    <row r="1140" ht="15.75">
      <c r="N1140" s="54">
        <f t="shared" si="60"/>
        <v>0</v>
      </c>
    </row>
    <row r="1141" ht="15.75">
      <c r="N1141" s="54">
        <f t="shared" si="60"/>
        <v>0</v>
      </c>
    </row>
    <row r="1142" ht="15.75">
      <c r="N1142" s="54">
        <f t="shared" si="60"/>
        <v>0</v>
      </c>
    </row>
    <row r="1143" ht="15.75">
      <c r="N1143" s="54">
        <f t="shared" si="60"/>
        <v>0</v>
      </c>
    </row>
    <row r="1144" ht="15.75">
      <c r="N1144" s="54">
        <f t="shared" si="60"/>
        <v>0</v>
      </c>
    </row>
    <row r="1145" ht="15.75">
      <c r="N1145" s="54">
        <f t="shared" si="60"/>
        <v>0</v>
      </c>
    </row>
    <row r="1146" ht="15.75">
      <c r="N1146" s="54">
        <f t="shared" si="60"/>
        <v>0</v>
      </c>
    </row>
    <row r="1147" ht="15.75">
      <c r="N1147" s="54">
        <f t="shared" si="60"/>
        <v>0</v>
      </c>
    </row>
    <row r="1148" ht="15.75">
      <c r="N1148" s="54">
        <f t="shared" si="60"/>
        <v>0</v>
      </c>
    </row>
    <row r="1149" ht="15.75">
      <c r="N1149" s="54">
        <f t="shared" si="60"/>
        <v>0</v>
      </c>
    </row>
    <row r="1150" ht="15.75">
      <c r="N1150" s="54">
        <f t="shared" si="60"/>
        <v>0</v>
      </c>
    </row>
    <row r="1151" ht="15.75">
      <c r="N1151" s="54">
        <f t="shared" si="60"/>
        <v>0</v>
      </c>
    </row>
    <row r="1152" ht="15.75">
      <c r="N1152" s="54">
        <f t="shared" si="60"/>
        <v>0</v>
      </c>
    </row>
    <row r="1153" ht="15.75">
      <c r="N1153" s="54">
        <f t="shared" si="60"/>
        <v>0</v>
      </c>
    </row>
    <row r="1154" ht="15.75">
      <c r="N1154" s="54">
        <f t="shared" si="60"/>
        <v>0</v>
      </c>
    </row>
    <row r="1155" ht="15.75">
      <c r="N1155" s="54">
        <f t="shared" si="60"/>
        <v>0</v>
      </c>
    </row>
    <row r="1156" ht="15.75">
      <c r="N1156" s="54">
        <f t="shared" si="60"/>
        <v>0</v>
      </c>
    </row>
    <row r="1157" ht="15.75">
      <c r="N1157" s="54">
        <f t="shared" si="60"/>
        <v>0</v>
      </c>
    </row>
    <row r="1158" ht="15.75">
      <c r="N1158" s="54">
        <f t="shared" si="60"/>
        <v>0</v>
      </c>
    </row>
    <row r="1159" ht="15.75">
      <c r="N1159" s="54">
        <f t="shared" si="60"/>
        <v>0</v>
      </c>
    </row>
    <row r="1160" ht="15.75">
      <c r="N1160" s="54">
        <f t="shared" si="60"/>
        <v>0</v>
      </c>
    </row>
    <row r="1161" ht="15.75">
      <c r="N1161" s="54">
        <f t="shared" si="60"/>
        <v>0</v>
      </c>
    </row>
    <row r="1162" ht="15.75">
      <c r="N1162" s="54">
        <f t="shared" si="60"/>
        <v>0</v>
      </c>
    </row>
    <row r="1163" ht="15.75">
      <c r="N1163" s="54">
        <f t="shared" si="60"/>
        <v>0</v>
      </c>
    </row>
    <row r="1164" ht="15.75">
      <c r="N1164" s="54">
        <f aca="true" t="shared" si="61" ref="N1164:N1227">C1164+F1164</f>
        <v>0</v>
      </c>
    </row>
    <row r="1165" ht="15.75">
      <c r="N1165" s="54">
        <f t="shared" si="61"/>
        <v>0</v>
      </c>
    </row>
    <row r="1166" ht="15.75">
      <c r="N1166" s="54">
        <f t="shared" si="61"/>
        <v>0</v>
      </c>
    </row>
    <row r="1167" ht="15.75">
      <c r="N1167" s="54">
        <f t="shared" si="61"/>
        <v>0</v>
      </c>
    </row>
    <row r="1168" ht="15.75">
      <c r="N1168" s="54">
        <f t="shared" si="61"/>
        <v>0</v>
      </c>
    </row>
    <row r="1169" ht="15.75">
      <c r="N1169" s="54">
        <f t="shared" si="61"/>
        <v>0</v>
      </c>
    </row>
    <row r="1170" ht="15.75">
      <c r="N1170" s="54">
        <f t="shared" si="61"/>
        <v>0</v>
      </c>
    </row>
    <row r="1171" ht="15.75">
      <c r="N1171" s="54">
        <f t="shared" si="61"/>
        <v>0</v>
      </c>
    </row>
    <row r="1172" ht="15.75">
      <c r="N1172" s="54">
        <f t="shared" si="61"/>
        <v>0</v>
      </c>
    </row>
    <row r="1173" ht="15.75">
      <c r="N1173" s="54">
        <f t="shared" si="61"/>
        <v>0</v>
      </c>
    </row>
    <row r="1174" ht="15.75">
      <c r="N1174" s="54">
        <f t="shared" si="61"/>
        <v>0</v>
      </c>
    </row>
    <row r="1175" ht="15.75">
      <c r="N1175" s="54">
        <f t="shared" si="61"/>
        <v>0</v>
      </c>
    </row>
    <row r="1176" ht="15.75">
      <c r="N1176" s="54">
        <f t="shared" si="61"/>
        <v>0</v>
      </c>
    </row>
    <row r="1177" ht="15.75">
      <c r="N1177" s="54">
        <f t="shared" si="61"/>
        <v>0</v>
      </c>
    </row>
    <row r="1178" ht="15.75">
      <c r="N1178" s="54">
        <f t="shared" si="61"/>
        <v>0</v>
      </c>
    </row>
    <row r="1179" ht="15.75">
      <c r="N1179" s="54">
        <f t="shared" si="61"/>
        <v>0</v>
      </c>
    </row>
    <row r="1180" ht="15.75">
      <c r="N1180" s="54">
        <f t="shared" si="61"/>
        <v>0</v>
      </c>
    </row>
    <row r="1181" ht="15.75">
      <c r="N1181" s="54">
        <f t="shared" si="61"/>
        <v>0</v>
      </c>
    </row>
    <row r="1182" ht="15.75">
      <c r="N1182" s="54">
        <f t="shared" si="61"/>
        <v>0</v>
      </c>
    </row>
    <row r="1183" ht="15.75">
      <c r="N1183" s="54">
        <f t="shared" si="61"/>
        <v>0</v>
      </c>
    </row>
    <row r="1184" ht="15.75">
      <c r="N1184" s="54">
        <f t="shared" si="61"/>
        <v>0</v>
      </c>
    </row>
    <row r="1185" ht="15.75">
      <c r="N1185" s="54">
        <f t="shared" si="61"/>
        <v>0</v>
      </c>
    </row>
    <row r="1186" ht="15.75">
      <c r="N1186" s="54">
        <f t="shared" si="61"/>
        <v>0</v>
      </c>
    </row>
    <row r="1187" ht="15.75">
      <c r="N1187" s="54">
        <f t="shared" si="61"/>
        <v>0</v>
      </c>
    </row>
    <row r="1188" ht="15.75">
      <c r="N1188" s="54">
        <f t="shared" si="61"/>
        <v>0</v>
      </c>
    </row>
    <row r="1189" ht="15.75">
      <c r="N1189" s="54">
        <f t="shared" si="61"/>
        <v>0</v>
      </c>
    </row>
    <row r="1190" ht="15.75">
      <c r="N1190" s="54">
        <f t="shared" si="61"/>
        <v>0</v>
      </c>
    </row>
    <row r="1191" ht="15.75">
      <c r="N1191" s="54">
        <f t="shared" si="61"/>
        <v>0</v>
      </c>
    </row>
    <row r="1192" ht="15.75">
      <c r="N1192" s="54">
        <f t="shared" si="61"/>
        <v>0</v>
      </c>
    </row>
    <row r="1193" ht="15.75">
      <c r="N1193" s="54">
        <f t="shared" si="61"/>
        <v>0</v>
      </c>
    </row>
    <row r="1194" ht="15.75">
      <c r="N1194" s="54">
        <f t="shared" si="61"/>
        <v>0</v>
      </c>
    </row>
    <row r="1195" ht="15.75">
      <c r="N1195" s="54">
        <f t="shared" si="61"/>
        <v>0</v>
      </c>
    </row>
    <row r="1196" ht="15.75">
      <c r="N1196" s="54">
        <f t="shared" si="61"/>
        <v>0</v>
      </c>
    </row>
    <row r="1197" ht="15.75">
      <c r="N1197" s="54">
        <f t="shared" si="61"/>
        <v>0</v>
      </c>
    </row>
    <row r="1198" ht="15.75">
      <c r="N1198" s="54">
        <f t="shared" si="61"/>
        <v>0</v>
      </c>
    </row>
    <row r="1199" ht="15.75">
      <c r="N1199" s="54">
        <f t="shared" si="61"/>
        <v>0</v>
      </c>
    </row>
    <row r="1200" ht="15.75">
      <c r="N1200" s="54">
        <f t="shared" si="61"/>
        <v>0</v>
      </c>
    </row>
    <row r="1201" ht="15.75">
      <c r="N1201" s="54">
        <f t="shared" si="61"/>
        <v>0</v>
      </c>
    </row>
    <row r="1202" ht="15.75">
      <c r="N1202" s="54">
        <f t="shared" si="61"/>
        <v>0</v>
      </c>
    </row>
    <row r="1203" ht="15.75">
      <c r="N1203" s="54">
        <f t="shared" si="61"/>
        <v>0</v>
      </c>
    </row>
    <row r="1204" ht="15.75">
      <c r="N1204" s="54">
        <f t="shared" si="61"/>
        <v>0</v>
      </c>
    </row>
    <row r="1205" ht="15.75">
      <c r="N1205" s="54">
        <f t="shared" si="61"/>
        <v>0</v>
      </c>
    </row>
    <row r="1206" ht="15.75">
      <c r="N1206" s="54">
        <f t="shared" si="61"/>
        <v>0</v>
      </c>
    </row>
    <row r="1207" ht="15.75">
      <c r="N1207" s="54">
        <f t="shared" si="61"/>
        <v>0</v>
      </c>
    </row>
    <row r="1208" ht="15.75">
      <c r="N1208" s="54">
        <f t="shared" si="61"/>
        <v>0</v>
      </c>
    </row>
    <row r="1209" ht="15.75">
      <c r="N1209" s="54">
        <f t="shared" si="61"/>
        <v>0</v>
      </c>
    </row>
    <row r="1210" ht="15.75">
      <c r="N1210" s="54">
        <f t="shared" si="61"/>
        <v>0</v>
      </c>
    </row>
    <row r="1211" ht="15.75">
      <c r="N1211" s="54">
        <f t="shared" si="61"/>
        <v>0</v>
      </c>
    </row>
    <row r="1212" ht="15.75">
      <c r="N1212" s="54">
        <f t="shared" si="61"/>
        <v>0</v>
      </c>
    </row>
    <row r="1213" ht="15.75">
      <c r="N1213" s="54">
        <f t="shared" si="61"/>
        <v>0</v>
      </c>
    </row>
    <row r="1214" ht="15.75">
      <c r="N1214" s="54">
        <f t="shared" si="61"/>
        <v>0</v>
      </c>
    </row>
    <row r="1215" ht="15.75">
      <c r="N1215" s="54">
        <f t="shared" si="61"/>
        <v>0</v>
      </c>
    </row>
    <row r="1216" ht="15.75">
      <c r="N1216" s="54">
        <f t="shared" si="61"/>
        <v>0</v>
      </c>
    </row>
    <row r="1217" ht="15.75">
      <c r="N1217" s="54">
        <f t="shared" si="61"/>
        <v>0</v>
      </c>
    </row>
    <row r="1218" ht="15.75">
      <c r="N1218" s="54">
        <f t="shared" si="61"/>
        <v>0</v>
      </c>
    </row>
    <row r="1219" ht="15.75">
      <c r="N1219" s="54">
        <f t="shared" si="61"/>
        <v>0</v>
      </c>
    </row>
    <row r="1220" ht="15.75">
      <c r="N1220" s="54">
        <f t="shared" si="61"/>
        <v>0</v>
      </c>
    </row>
    <row r="1221" ht="15.75">
      <c r="N1221" s="54">
        <f t="shared" si="61"/>
        <v>0</v>
      </c>
    </row>
    <row r="1222" ht="15.75">
      <c r="N1222" s="54">
        <f t="shared" si="61"/>
        <v>0</v>
      </c>
    </row>
    <row r="1223" ht="15.75">
      <c r="N1223" s="54">
        <f t="shared" si="61"/>
        <v>0</v>
      </c>
    </row>
    <row r="1224" ht="15.75">
      <c r="N1224" s="54">
        <f t="shared" si="61"/>
        <v>0</v>
      </c>
    </row>
    <row r="1225" ht="15.75">
      <c r="N1225" s="54">
        <f t="shared" si="61"/>
        <v>0</v>
      </c>
    </row>
    <row r="1226" ht="15.75">
      <c r="N1226" s="54">
        <f t="shared" si="61"/>
        <v>0</v>
      </c>
    </row>
    <row r="1227" ht="15.75">
      <c r="N1227" s="54">
        <f t="shared" si="61"/>
        <v>0</v>
      </c>
    </row>
    <row r="1228" ht="15.75">
      <c r="N1228" s="54">
        <f aca="true" t="shared" si="62" ref="N1228:N1291">C1228+F1228</f>
        <v>0</v>
      </c>
    </row>
    <row r="1229" ht="15.75">
      <c r="N1229" s="54">
        <f t="shared" si="62"/>
        <v>0</v>
      </c>
    </row>
    <row r="1230" ht="15.75">
      <c r="N1230" s="54">
        <f t="shared" si="62"/>
        <v>0</v>
      </c>
    </row>
    <row r="1231" ht="15.75">
      <c r="N1231" s="54">
        <f t="shared" si="62"/>
        <v>0</v>
      </c>
    </row>
    <row r="1232" ht="15.75">
      <c r="N1232" s="54">
        <f t="shared" si="62"/>
        <v>0</v>
      </c>
    </row>
    <row r="1233" ht="15.75">
      <c r="N1233" s="54">
        <f t="shared" si="62"/>
        <v>0</v>
      </c>
    </row>
    <row r="1234" ht="15.75">
      <c r="N1234" s="54">
        <f t="shared" si="62"/>
        <v>0</v>
      </c>
    </row>
    <row r="1235" ht="15.75">
      <c r="N1235" s="54">
        <f t="shared" si="62"/>
        <v>0</v>
      </c>
    </row>
    <row r="1236" ht="15.75">
      <c r="N1236" s="54">
        <f t="shared" si="62"/>
        <v>0</v>
      </c>
    </row>
    <row r="1237" ht="15.75">
      <c r="N1237" s="54">
        <f t="shared" si="62"/>
        <v>0</v>
      </c>
    </row>
    <row r="1238" ht="15.75">
      <c r="N1238" s="54">
        <f t="shared" si="62"/>
        <v>0</v>
      </c>
    </row>
    <row r="1239" ht="15.75">
      <c r="N1239" s="54">
        <f t="shared" si="62"/>
        <v>0</v>
      </c>
    </row>
    <row r="1240" ht="15.75">
      <c r="N1240" s="54">
        <f t="shared" si="62"/>
        <v>0</v>
      </c>
    </row>
    <row r="1241" ht="15.75">
      <c r="N1241" s="54">
        <f t="shared" si="62"/>
        <v>0</v>
      </c>
    </row>
    <row r="1242" ht="15.75">
      <c r="N1242" s="54">
        <f t="shared" si="62"/>
        <v>0</v>
      </c>
    </row>
    <row r="1243" ht="15.75">
      <c r="N1243" s="54">
        <f t="shared" si="62"/>
        <v>0</v>
      </c>
    </row>
    <row r="1244" ht="15.75">
      <c r="N1244" s="54">
        <f t="shared" si="62"/>
        <v>0</v>
      </c>
    </row>
    <row r="1245" ht="15.75">
      <c r="N1245" s="54">
        <f t="shared" si="62"/>
        <v>0</v>
      </c>
    </row>
    <row r="1246" ht="15.75">
      <c r="N1246" s="54">
        <f t="shared" si="62"/>
        <v>0</v>
      </c>
    </row>
    <row r="1247" ht="15.75">
      <c r="N1247" s="54">
        <f t="shared" si="62"/>
        <v>0</v>
      </c>
    </row>
    <row r="1248" ht="15.75">
      <c r="N1248" s="54">
        <f t="shared" si="62"/>
        <v>0</v>
      </c>
    </row>
    <row r="1249" ht="15.75">
      <c r="N1249" s="54">
        <f t="shared" si="62"/>
        <v>0</v>
      </c>
    </row>
    <row r="1250" ht="15.75">
      <c r="N1250" s="54">
        <f t="shared" si="62"/>
        <v>0</v>
      </c>
    </row>
    <row r="1251" ht="15.75">
      <c r="N1251" s="54">
        <f t="shared" si="62"/>
        <v>0</v>
      </c>
    </row>
    <row r="1252" ht="15.75">
      <c r="N1252" s="54">
        <f t="shared" si="62"/>
        <v>0</v>
      </c>
    </row>
    <row r="1253" ht="15.75">
      <c r="N1253" s="54">
        <f t="shared" si="62"/>
        <v>0</v>
      </c>
    </row>
    <row r="1254" ht="15.75">
      <c r="N1254" s="54">
        <f t="shared" si="62"/>
        <v>0</v>
      </c>
    </row>
    <row r="1255" ht="15.75">
      <c r="N1255" s="54">
        <f t="shared" si="62"/>
        <v>0</v>
      </c>
    </row>
    <row r="1256" ht="15.75">
      <c r="N1256" s="54">
        <f t="shared" si="62"/>
        <v>0</v>
      </c>
    </row>
    <row r="1257" ht="15.75">
      <c r="N1257" s="54">
        <f t="shared" si="62"/>
        <v>0</v>
      </c>
    </row>
    <row r="1258" ht="15.75">
      <c r="N1258" s="54">
        <f t="shared" si="62"/>
        <v>0</v>
      </c>
    </row>
    <row r="1259" ht="15.75">
      <c r="N1259" s="54">
        <f t="shared" si="62"/>
        <v>0</v>
      </c>
    </row>
    <row r="1260" ht="15.75">
      <c r="N1260" s="54">
        <f t="shared" si="62"/>
        <v>0</v>
      </c>
    </row>
    <row r="1261" ht="15.75">
      <c r="N1261" s="54">
        <f t="shared" si="62"/>
        <v>0</v>
      </c>
    </row>
    <row r="1262" ht="15.75">
      <c r="N1262" s="54">
        <f t="shared" si="62"/>
        <v>0</v>
      </c>
    </row>
    <row r="1263" ht="15.75">
      <c r="N1263" s="54">
        <f t="shared" si="62"/>
        <v>0</v>
      </c>
    </row>
    <row r="1264" ht="15.75">
      <c r="N1264" s="54">
        <f t="shared" si="62"/>
        <v>0</v>
      </c>
    </row>
    <row r="1265" ht="15.75">
      <c r="N1265" s="54">
        <f t="shared" si="62"/>
        <v>0</v>
      </c>
    </row>
    <row r="1266" ht="15.75">
      <c r="N1266" s="54">
        <f t="shared" si="62"/>
        <v>0</v>
      </c>
    </row>
    <row r="1267" ht="15.75">
      <c r="N1267" s="54">
        <f t="shared" si="62"/>
        <v>0</v>
      </c>
    </row>
    <row r="1268" ht="15.75">
      <c r="N1268" s="54">
        <f t="shared" si="62"/>
        <v>0</v>
      </c>
    </row>
    <row r="1269" ht="15.75">
      <c r="N1269" s="54">
        <f t="shared" si="62"/>
        <v>0</v>
      </c>
    </row>
    <row r="1270" ht="15.75">
      <c r="N1270" s="54">
        <f t="shared" si="62"/>
        <v>0</v>
      </c>
    </row>
    <row r="1271" ht="15.75">
      <c r="N1271" s="54">
        <f t="shared" si="62"/>
        <v>0</v>
      </c>
    </row>
    <row r="1272" ht="15.75">
      <c r="N1272" s="54">
        <f t="shared" si="62"/>
        <v>0</v>
      </c>
    </row>
    <row r="1273" ht="15.75">
      <c r="N1273" s="54">
        <f t="shared" si="62"/>
        <v>0</v>
      </c>
    </row>
    <row r="1274" ht="15.75">
      <c r="N1274" s="54">
        <f t="shared" si="62"/>
        <v>0</v>
      </c>
    </row>
    <row r="1275" ht="15.75">
      <c r="N1275" s="54">
        <f t="shared" si="62"/>
        <v>0</v>
      </c>
    </row>
    <row r="1276" ht="15.75">
      <c r="N1276" s="54">
        <f t="shared" si="62"/>
        <v>0</v>
      </c>
    </row>
    <row r="1277" ht="15.75">
      <c r="N1277" s="54">
        <f t="shared" si="62"/>
        <v>0</v>
      </c>
    </row>
    <row r="1278" ht="15.75">
      <c r="N1278" s="54">
        <f t="shared" si="62"/>
        <v>0</v>
      </c>
    </row>
    <row r="1279" ht="15.75">
      <c r="N1279" s="54">
        <f t="shared" si="62"/>
        <v>0</v>
      </c>
    </row>
    <row r="1280" ht="15.75">
      <c r="N1280" s="54">
        <f t="shared" si="62"/>
        <v>0</v>
      </c>
    </row>
    <row r="1281" ht="15.75">
      <c r="N1281" s="54">
        <f t="shared" si="62"/>
        <v>0</v>
      </c>
    </row>
    <row r="1282" ht="15.75">
      <c r="N1282" s="54">
        <f t="shared" si="62"/>
        <v>0</v>
      </c>
    </row>
    <row r="1283" ht="15.75">
      <c r="N1283" s="54">
        <f t="shared" si="62"/>
        <v>0</v>
      </c>
    </row>
    <row r="1284" ht="15.75">
      <c r="N1284" s="54">
        <f t="shared" si="62"/>
        <v>0</v>
      </c>
    </row>
    <row r="1285" ht="15.75">
      <c r="N1285" s="54">
        <f t="shared" si="62"/>
        <v>0</v>
      </c>
    </row>
    <row r="1286" ht="15.75">
      <c r="N1286" s="54">
        <f t="shared" si="62"/>
        <v>0</v>
      </c>
    </row>
    <row r="1287" ht="15.75">
      <c r="N1287" s="54">
        <f t="shared" si="62"/>
        <v>0</v>
      </c>
    </row>
    <row r="1288" ht="15.75">
      <c r="N1288" s="54">
        <f t="shared" si="62"/>
        <v>0</v>
      </c>
    </row>
    <row r="1289" ht="15.75">
      <c r="N1289" s="54">
        <f t="shared" si="62"/>
        <v>0</v>
      </c>
    </row>
    <row r="1290" ht="15.75">
      <c r="N1290" s="54">
        <f t="shared" si="62"/>
        <v>0</v>
      </c>
    </row>
    <row r="1291" ht="15.75">
      <c r="N1291" s="54">
        <f t="shared" si="62"/>
        <v>0</v>
      </c>
    </row>
    <row r="1292" ht="15.75">
      <c r="N1292" s="54">
        <f aca="true" t="shared" si="63" ref="N1292:N1355">C1292+F1292</f>
        <v>0</v>
      </c>
    </row>
    <row r="1293" ht="15.75">
      <c r="N1293" s="54">
        <f t="shared" si="63"/>
        <v>0</v>
      </c>
    </row>
    <row r="1294" ht="15.75">
      <c r="N1294" s="54">
        <f t="shared" si="63"/>
        <v>0</v>
      </c>
    </row>
    <row r="1295" ht="15.75">
      <c r="N1295" s="54">
        <f t="shared" si="63"/>
        <v>0</v>
      </c>
    </row>
    <row r="1296" ht="15.75">
      <c r="N1296" s="54">
        <f t="shared" si="63"/>
        <v>0</v>
      </c>
    </row>
    <row r="1297" ht="15.75">
      <c r="N1297" s="54">
        <f t="shared" si="63"/>
        <v>0</v>
      </c>
    </row>
    <row r="1298" ht="15.75">
      <c r="N1298" s="54">
        <f t="shared" si="63"/>
        <v>0</v>
      </c>
    </row>
    <row r="1299" ht="15.75">
      <c r="N1299" s="54">
        <f t="shared" si="63"/>
        <v>0</v>
      </c>
    </row>
    <row r="1300" ht="15.75">
      <c r="N1300" s="54">
        <f t="shared" si="63"/>
        <v>0</v>
      </c>
    </row>
    <row r="1301" ht="15.75">
      <c r="N1301" s="54">
        <f t="shared" si="63"/>
        <v>0</v>
      </c>
    </row>
    <row r="1302" ht="15.75">
      <c r="N1302" s="54">
        <f t="shared" si="63"/>
        <v>0</v>
      </c>
    </row>
    <row r="1303" ht="15.75">
      <c r="N1303" s="54">
        <f t="shared" si="63"/>
        <v>0</v>
      </c>
    </row>
    <row r="1304" ht="15.75">
      <c r="N1304" s="54">
        <f t="shared" si="63"/>
        <v>0</v>
      </c>
    </row>
    <row r="1305" ht="15.75">
      <c r="N1305" s="54">
        <f t="shared" si="63"/>
        <v>0</v>
      </c>
    </row>
    <row r="1306" ht="15.75">
      <c r="N1306" s="54">
        <f t="shared" si="63"/>
        <v>0</v>
      </c>
    </row>
    <row r="1307" ht="15.75">
      <c r="N1307" s="54">
        <f t="shared" si="63"/>
        <v>0</v>
      </c>
    </row>
    <row r="1308" ht="15.75">
      <c r="N1308" s="54">
        <f t="shared" si="63"/>
        <v>0</v>
      </c>
    </row>
    <row r="1309" ht="15.75">
      <c r="N1309" s="54">
        <f t="shared" si="63"/>
        <v>0</v>
      </c>
    </row>
    <row r="1310" ht="15.75">
      <c r="N1310" s="54">
        <f t="shared" si="63"/>
        <v>0</v>
      </c>
    </row>
    <row r="1311" ht="15.75">
      <c r="N1311" s="54">
        <f t="shared" si="63"/>
        <v>0</v>
      </c>
    </row>
    <row r="1312" ht="15.75">
      <c r="N1312" s="54">
        <f t="shared" si="63"/>
        <v>0</v>
      </c>
    </row>
    <row r="1313" ht="15.75">
      <c r="N1313" s="54">
        <f t="shared" si="63"/>
        <v>0</v>
      </c>
    </row>
    <row r="1314" ht="15.75">
      <c r="N1314" s="54">
        <f t="shared" si="63"/>
        <v>0</v>
      </c>
    </row>
    <row r="1315" ht="15.75">
      <c r="N1315" s="54">
        <f t="shared" si="63"/>
        <v>0</v>
      </c>
    </row>
    <row r="1316" ht="15.75">
      <c r="N1316" s="54">
        <f t="shared" si="63"/>
        <v>0</v>
      </c>
    </row>
    <row r="1317" ht="15.75">
      <c r="N1317" s="54">
        <f t="shared" si="63"/>
        <v>0</v>
      </c>
    </row>
    <row r="1318" ht="15.75">
      <c r="N1318" s="54">
        <f t="shared" si="63"/>
        <v>0</v>
      </c>
    </row>
    <row r="1319" ht="15.75">
      <c r="N1319" s="54">
        <f t="shared" si="63"/>
        <v>0</v>
      </c>
    </row>
    <row r="1320" ht="15.75">
      <c r="N1320" s="54">
        <f t="shared" si="63"/>
        <v>0</v>
      </c>
    </row>
    <row r="1321" ht="15.75">
      <c r="N1321" s="54">
        <f t="shared" si="63"/>
        <v>0</v>
      </c>
    </row>
    <row r="1322" ht="15.75">
      <c r="N1322" s="54">
        <f t="shared" si="63"/>
        <v>0</v>
      </c>
    </row>
    <row r="1323" ht="15.75">
      <c r="N1323" s="54">
        <f t="shared" si="63"/>
        <v>0</v>
      </c>
    </row>
    <row r="1324" ht="15.75">
      <c r="N1324" s="54">
        <f t="shared" si="63"/>
        <v>0</v>
      </c>
    </row>
    <row r="1325" ht="15.75">
      <c r="N1325" s="54">
        <f t="shared" si="63"/>
        <v>0</v>
      </c>
    </row>
    <row r="1326" ht="15.75">
      <c r="N1326" s="54">
        <f t="shared" si="63"/>
        <v>0</v>
      </c>
    </row>
    <row r="1327" ht="15.75">
      <c r="N1327" s="54">
        <f t="shared" si="63"/>
        <v>0</v>
      </c>
    </row>
    <row r="1328" ht="15.75">
      <c r="N1328" s="54">
        <f t="shared" si="63"/>
        <v>0</v>
      </c>
    </row>
    <row r="1329" ht="15.75">
      <c r="N1329" s="54">
        <f t="shared" si="63"/>
        <v>0</v>
      </c>
    </row>
    <row r="1330" ht="15.75">
      <c r="N1330" s="54">
        <f t="shared" si="63"/>
        <v>0</v>
      </c>
    </row>
    <row r="1331" ht="15.75">
      <c r="N1331" s="54">
        <f t="shared" si="63"/>
        <v>0</v>
      </c>
    </row>
    <row r="1332" ht="15.75">
      <c r="N1332" s="54">
        <f t="shared" si="63"/>
        <v>0</v>
      </c>
    </row>
    <row r="1333" ht="15.75">
      <c r="N1333" s="54">
        <f t="shared" si="63"/>
        <v>0</v>
      </c>
    </row>
    <row r="1334" ht="15.75">
      <c r="N1334" s="54">
        <f t="shared" si="63"/>
        <v>0</v>
      </c>
    </row>
    <row r="1335" ht="15.75">
      <c r="N1335" s="54">
        <f t="shared" si="63"/>
        <v>0</v>
      </c>
    </row>
    <row r="1336" ht="15.75">
      <c r="N1336" s="54">
        <f t="shared" si="63"/>
        <v>0</v>
      </c>
    </row>
    <row r="1337" ht="15.75">
      <c r="N1337" s="54">
        <f t="shared" si="63"/>
        <v>0</v>
      </c>
    </row>
    <row r="1338" ht="15.75">
      <c r="N1338" s="54">
        <f t="shared" si="63"/>
        <v>0</v>
      </c>
    </row>
    <row r="1339" ht="15.75">
      <c r="N1339" s="54">
        <f t="shared" si="63"/>
        <v>0</v>
      </c>
    </row>
    <row r="1340" ht="15.75">
      <c r="N1340" s="54">
        <f t="shared" si="63"/>
        <v>0</v>
      </c>
    </row>
    <row r="1341" ht="15.75">
      <c r="N1341" s="54">
        <f t="shared" si="63"/>
        <v>0</v>
      </c>
    </row>
    <row r="1342" ht="15.75">
      <c r="N1342" s="54">
        <f t="shared" si="63"/>
        <v>0</v>
      </c>
    </row>
    <row r="1343" ht="15.75">
      <c r="N1343" s="54">
        <f t="shared" si="63"/>
        <v>0</v>
      </c>
    </row>
    <row r="1344" ht="15.75">
      <c r="N1344" s="54">
        <f t="shared" si="63"/>
        <v>0</v>
      </c>
    </row>
    <row r="1345" ht="15.75">
      <c r="N1345" s="54">
        <f t="shared" si="63"/>
        <v>0</v>
      </c>
    </row>
    <row r="1346" ht="15.75">
      <c r="N1346" s="54">
        <f t="shared" si="63"/>
        <v>0</v>
      </c>
    </row>
    <row r="1347" ht="15.75">
      <c r="N1347" s="54">
        <f t="shared" si="63"/>
        <v>0</v>
      </c>
    </row>
    <row r="1348" ht="15.75">
      <c r="N1348" s="54">
        <f t="shared" si="63"/>
        <v>0</v>
      </c>
    </row>
    <row r="1349" ht="15.75">
      <c r="N1349" s="54">
        <f t="shared" si="63"/>
        <v>0</v>
      </c>
    </row>
    <row r="1350" ht="15.75">
      <c r="N1350" s="54">
        <f t="shared" si="63"/>
        <v>0</v>
      </c>
    </row>
    <row r="1351" ht="15.75">
      <c r="N1351" s="54">
        <f t="shared" si="63"/>
        <v>0</v>
      </c>
    </row>
    <row r="1352" ht="15.75">
      <c r="N1352" s="54">
        <f t="shared" si="63"/>
        <v>0</v>
      </c>
    </row>
    <row r="1353" ht="15.75">
      <c r="N1353" s="54">
        <f t="shared" si="63"/>
        <v>0</v>
      </c>
    </row>
    <row r="1354" ht="15.75">
      <c r="N1354" s="54">
        <f t="shared" si="63"/>
        <v>0</v>
      </c>
    </row>
    <row r="1355" ht="15.75">
      <c r="N1355" s="54">
        <f t="shared" si="63"/>
        <v>0</v>
      </c>
    </row>
    <row r="1356" ht="15.75">
      <c r="N1356" s="54">
        <f aca="true" t="shared" si="64" ref="N1356:N1419">C1356+F1356</f>
        <v>0</v>
      </c>
    </row>
    <row r="1357" ht="15.75">
      <c r="N1357" s="54">
        <f t="shared" si="64"/>
        <v>0</v>
      </c>
    </row>
    <row r="1358" ht="15.75">
      <c r="N1358" s="54">
        <f t="shared" si="64"/>
        <v>0</v>
      </c>
    </row>
    <row r="1359" ht="15.75">
      <c r="N1359" s="54">
        <f t="shared" si="64"/>
        <v>0</v>
      </c>
    </row>
    <row r="1360" ht="15.75">
      <c r="N1360" s="54">
        <f t="shared" si="64"/>
        <v>0</v>
      </c>
    </row>
    <row r="1361" ht="15.75">
      <c r="N1361" s="54">
        <f t="shared" si="64"/>
        <v>0</v>
      </c>
    </row>
    <row r="1362" ht="15.75">
      <c r="N1362" s="54">
        <f t="shared" si="64"/>
        <v>0</v>
      </c>
    </row>
    <row r="1363" ht="15.75">
      <c r="N1363" s="54">
        <f t="shared" si="64"/>
        <v>0</v>
      </c>
    </row>
    <row r="1364" ht="15.75">
      <c r="N1364" s="54">
        <f t="shared" si="64"/>
        <v>0</v>
      </c>
    </row>
    <row r="1365" ht="15.75">
      <c r="N1365" s="54">
        <f t="shared" si="64"/>
        <v>0</v>
      </c>
    </row>
    <row r="1366" ht="15.75">
      <c r="N1366" s="54">
        <f t="shared" si="64"/>
        <v>0</v>
      </c>
    </row>
    <row r="1367" ht="15.75">
      <c r="N1367" s="54">
        <f t="shared" si="64"/>
        <v>0</v>
      </c>
    </row>
    <row r="1368" ht="15.75">
      <c r="N1368" s="54">
        <f t="shared" si="64"/>
        <v>0</v>
      </c>
    </row>
    <row r="1369" ht="15.75">
      <c r="N1369" s="54">
        <f t="shared" si="64"/>
        <v>0</v>
      </c>
    </row>
    <row r="1370" ht="15.75">
      <c r="N1370" s="54">
        <f t="shared" si="64"/>
        <v>0</v>
      </c>
    </row>
    <row r="1371" ht="15.75">
      <c r="N1371" s="54">
        <f t="shared" si="64"/>
        <v>0</v>
      </c>
    </row>
    <row r="1372" ht="15.75">
      <c r="N1372" s="54">
        <f t="shared" si="64"/>
        <v>0</v>
      </c>
    </row>
    <row r="1373" ht="15.75">
      <c r="N1373" s="54">
        <f t="shared" si="64"/>
        <v>0</v>
      </c>
    </row>
    <row r="1374" ht="15.75">
      <c r="N1374" s="54">
        <f t="shared" si="64"/>
        <v>0</v>
      </c>
    </row>
    <row r="1375" ht="15.75">
      <c r="N1375" s="54">
        <f t="shared" si="64"/>
        <v>0</v>
      </c>
    </row>
    <row r="1376" ht="15.75">
      <c r="N1376" s="54">
        <f t="shared" si="64"/>
        <v>0</v>
      </c>
    </row>
    <row r="1377" ht="15.75">
      <c r="N1377" s="54">
        <f t="shared" si="64"/>
        <v>0</v>
      </c>
    </row>
    <row r="1378" ht="15.75">
      <c r="N1378" s="54">
        <f t="shared" si="64"/>
        <v>0</v>
      </c>
    </row>
    <row r="1379" ht="15.75">
      <c r="N1379" s="54">
        <f t="shared" si="64"/>
        <v>0</v>
      </c>
    </row>
    <row r="1380" ht="15.75">
      <c r="N1380" s="54">
        <f t="shared" si="64"/>
        <v>0</v>
      </c>
    </row>
    <row r="1381" ht="15.75">
      <c r="N1381" s="54">
        <f t="shared" si="64"/>
        <v>0</v>
      </c>
    </row>
    <row r="1382" ht="15.75">
      <c r="N1382" s="54">
        <f t="shared" si="64"/>
        <v>0</v>
      </c>
    </row>
    <row r="1383" ht="15.75">
      <c r="N1383" s="54">
        <f t="shared" si="64"/>
        <v>0</v>
      </c>
    </row>
    <row r="1384" ht="15.75">
      <c r="N1384" s="54">
        <f t="shared" si="64"/>
        <v>0</v>
      </c>
    </row>
    <row r="1385" ht="15.75">
      <c r="N1385" s="54">
        <f t="shared" si="64"/>
        <v>0</v>
      </c>
    </row>
    <row r="1386" ht="15.75">
      <c r="N1386" s="54">
        <f t="shared" si="64"/>
        <v>0</v>
      </c>
    </row>
    <row r="1387" ht="15.75">
      <c r="N1387" s="54">
        <f t="shared" si="64"/>
        <v>0</v>
      </c>
    </row>
    <row r="1388" ht="15.75">
      <c r="N1388" s="54">
        <f t="shared" si="64"/>
        <v>0</v>
      </c>
    </row>
    <row r="1389" ht="15.75">
      <c r="N1389" s="54">
        <f t="shared" si="64"/>
        <v>0</v>
      </c>
    </row>
    <row r="1390" ht="15.75">
      <c r="N1390" s="54">
        <f t="shared" si="64"/>
        <v>0</v>
      </c>
    </row>
    <row r="1391" ht="15.75">
      <c r="N1391" s="54">
        <f t="shared" si="64"/>
        <v>0</v>
      </c>
    </row>
    <row r="1392" ht="15.75">
      <c r="N1392" s="54">
        <f t="shared" si="64"/>
        <v>0</v>
      </c>
    </row>
    <row r="1393" ht="15.75">
      <c r="N1393" s="54">
        <f t="shared" si="64"/>
        <v>0</v>
      </c>
    </row>
    <row r="1394" ht="15.75">
      <c r="N1394" s="54">
        <f t="shared" si="64"/>
        <v>0</v>
      </c>
    </row>
    <row r="1395" ht="15.75">
      <c r="N1395" s="54">
        <f t="shared" si="64"/>
        <v>0</v>
      </c>
    </row>
    <row r="1396" ht="15.75">
      <c r="N1396" s="54">
        <f t="shared" si="64"/>
        <v>0</v>
      </c>
    </row>
    <row r="1397" ht="15.75">
      <c r="N1397" s="54">
        <f t="shared" si="64"/>
        <v>0</v>
      </c>
    </row>
    <row r="1398" ht="15.75">
      <c r="N1398" s="54">
        <f t="shared" si="64"/>
        <v>0</v>
      </c>
    </row>
    <row r="1399" ht="15.75">
      <c r="N1399" s="54">
        <f t="shared" si="64"/>
        <v>0</v>
      </c>
    </row>
    <row r="1400" ht="15.75">
      <c r="N1400" s="54">
        <f t="shared" si="64"/>
        <v>0</v>
      </c>
    </row>
    <row r="1401" ht="15.75">
      <c r="N1401" s="54">
        <f t="shared" si="64"/>
        <v>0</v>
      </c>
    </row>
    <row r="1402" ht="15.75">
      <c r="N1402" s="54">
        <f t="shared" si="64"/>
        <v>0</v>
      </c>
    </row>
    <row r="1403" ht="15.75">
      <c r="N1403" s="54">
        <f t="shared" si="64"/>
        <v>0</v>
      </c>
    </row>
    <row r="1404" ht="15.75">
      <c r="N1404" s="54">
        <f t="shared" si="64"/>
        <v>0</v>
      </c>
    </row>
    <row r="1405" ht="15.75">
      <c r="N1405" s="54">
        <f t="shared" si="64"/>
        <v>0</v>
      </c>
    </row>
    <row r="1406" ht="15.75">
      <c r="N1406" s="54">
        <f t="shared" si="64"/>
        <v>0</v>
      </c>
    </row>
    <row r="1407" ht="15.75">
      <c r="N1407" s="54">
        <f t="shared" si="64"/>
        <v>0</v>
      </c>
    </row>
    <row r="1408" ht="15.75">
      <c r="N1408" s="54">
        <f t="shared" si="64"/>
        <v>0</v>
      </c>
    </row>
    <row r="1409" ht="15.75">
      <c r="N1409" s="54">
        <f t="shared" si="64"/>
        <v>0</v>
      </c>
    </row>
    <row r="1410" ht="15.75">
      <c r="N1410" s="54">
        <f t="shared" si="64"/>
        <v>0</v>
      </c>
    </row>
    <row r="1411" ht="15.75">
      <c r="N1411" s="54">
        <f t="shared" si="64"/>
        <v>0</v>
      </c>
    </row>
    <row r="1412" ht="15.75">
      <c r="N1412" s="54">
        <f t="shared" si="64"/>
        <v>0</v>
      </c>
    </row>
    <row r="1413" ht="15.75">
      <c r="N1413" s="54">
        <f t="shared" si="64"/>
        <v>0</v>
      </c>
    </row>
    <row r="1414" ht="15.75">
      <c r="N1414" s="54">
        <f t="shared" si="64"/>
        <v>0</v>
      </c>
    </row>
    <row r="1415" ht="15.75">
      <c r="N1415" s="54">
        <f t="shared" si="64"/>
        <v>0</v>
      </c>
    </row>
    <row r="1416" ht="15.75">
      <c r="N1416" s="54">
        <f t="shared" si="64"/>
        <v>0</v>
      </c>
    </row>
    <row r="1417" ht="15.75">
      <c r="N1417" s="54">
        <f t="shared" si="64"/>
        <v>0</v>
      </c>
    </row>
    <row r="1418" ht="15.75">
      <c r="N1418" s="54">
        <f t="shared" si="64"/>
        <v>0</v>
      </c>
    </row>
    <row r="1419" ht="15.75">
      <c r="N1419" s="54">
        <f t="shared" si="64"/>
        <v>0</v>
      </c>
    </row>
    <row r="1420" ht="15.75">
      <c r="N1420" s="54">
        <f aca="true" t="shared" si="65" ref="N1420:N1483">C1420+F1420</f>
        <v>0</v>
      </c>
    </row>
    <row r="1421" ht="15.75">
      <c r="N1421" s="54">
        <f t="shared" si="65"/>
        <v>0</v>
      </c>
    </row>
    <row r="1422" ht="15.75">
      <c r="N1422" s="54">
        <f t="shared" si="65"/>
        <v>0</v>
      </c>
    </row>
    <row r="1423" ht="15.75">
      <c r="N1423" s="54">
        <f t="shared" si="65"/>
        <v>0</v>
      </c>
    </row>
    <row r="1424" ht="15.75">
      <c r="N1424" s="54">
        <f t="shared" si="65"/>
        <v>0</v>
      </c>
    </row>
    <row r="1425" ht="15.75">
      <c r="N1425" s="54">
        <f t="shared" si="65"/>
        <v>0</v>
      </c>
    </row>
    <row r="1426" ht="15.75">
      <c r="N1426" s="54">
        <f t="shared" si="65"/>
        <v>0</v>
      </c>
    </row>
    <row r="1427" ht="15.75">
      <c r="N1427" s="54">
        <f t="shared" si="65"/>
        <v>0</v>
      </c>
    </row>
    <row r="1428" ht="15.75">
      <c r="N1428" s="54">
        <f t="shared" si="65"/>
        <v>0</v>
      </c>
    </row>
    <row r="1429" ht="15.75">
      <c r="N1429" s="54">
        <f t="shared" si="65"/>
        <v>0</v>
      </c>
    </row>
    <row r="1430" ht="15.75">
      <c r="N1430" s="54">
        <f t="shared" si="65"/>
        <v>0</v>
      </c>
    </row>
    <row r="1431" ht="15.75">
      <c r="N1431" s="54">
        <f t="shared" si="65"/>
        <v>0</v>
      </c>
    </row>
    <row r="1432" ht="15.75">
      <c r="N1432" s="54">
        <f t="shared" si="65"/>
        <v>0</v>
      </c>
    </row>
    <row r="1433" ht="15.75">
      <c r="N1433" s="54">
        <f t="shared" si="65"/>
        <v>0</v>
      </c>
    </row>
    <row r="1434" ht="15.75">
      <c r="N1434" s="54">
        <f t="shared" si="65"/>
        <v>0</v>
      </c>
    </row>
    <row r="1435" ht="15.75">
      <c r="N1435" s="54">
        <f t="shared" si="65"/>
        <v>0</v>
      </c>
    </row>
    <row r="1436" ht="15.75">
      <c r="N1436" s="54">
        <f t="shared" si="65"/>
        <v>0</v>
      </c>
    </row>
    <row r="1437" ht="15.75">
      <c r="N1437" s="54">
        <f t="shared" si="65"/>
        <v>0</v>
      </c>
    </row>
    <row r="1438" ht="15.75">
      <c r="N1438" s="54">
        <f t="shared" si="65"/>
        <v>0</v>
      </c>
    </row>
    <row r="1439" ht="15.75">
      <c r="N1439" s="54">
        <f t="shared" si="65"/>
        <v>0</v>
      </c>
    </row>
    <row r="1440" ht="15.75">
      <c r="N1440" s="54">
        <f t="shared" si="65"/>
        <v>0</v>
      </c>
    </row>
    <row r="1441" ht="15.75">
      <c r="N1441" s="54">
        <f t="shared" si="65"/>
        <v>0</v>
      </c>
    </row>
    <row r="1442" ht="15.75">
      <c r="N1442" s="54">
        <f t="shared" si="65"/>
        <v>0</v>
      </c>
    </row>
    <row r="1443" ht="15.75">
      <c r="N1443" s="54">
        <f t="shared" si="65"/>
        <v>0</v>
      </c>
    </row>
    <row r="1444" ht="15.75">
      <c r="N1444" s="54">
        <f t="shared" si="65"/>
        <v>0</v>
      </c>
    </row>
    <row r="1445" ht="15.75">
      <c r="N1445" s="54">
        <f t="shared" si="65"/>
        <v>0</v>
      </c>
    </row>
    <row r="1446" ht="15.75">
      <c r="N1446" s="54">
        <f t="shared" si="65"/>
        <v>0</v>
      </c>
    </row>
    <row r="1447" ht="15.75">
      <c r="N1447" s="54">
        <f t="shared" si="65"/>
        <v>0</v>
      </c>
    </row>
    <row r="1448" ht="15.75">
      <c r="N1448" s="54">
        <f t="shared" si="65"/>
        <v>0</v>
      </c>
    </row>
    <row r="1449" ht="15.75">
      <c r="N1449" s="54">
        <f t="shared" si="65"/>
        <v>0</v>
      </c>
    </row>
    <row r="1450" ht="15.75">
      <c r="N1450" s="54">
        <f t="shared" si="65"/>
        <v>0</v>
      </c>
    </row>
    <row r="1451" ht="15.75">
      <c r="N1451" s="54">
        <f t="shared" si="65"/>
        <v>0</v>
      </c>
    </row>
    <row r="1452" ht="15.75">
      <c r="N1452" s="54">
        <f t="shared" si="65"/>
        <v>0</v>
      </c>
    </row>
    <row r="1453" ht="15.75">
      <c r="N1453" s="54">
        <f t="shared" si="65"/>
        <v>0</v>
      </c>
    </row>
    <row r="1454" ht="15.75">
      <c r="N1454" s="54">
        <f t="shared" si="65"/>
        <v>0</v>
      </c>
    </row>
    <row r="1455" ht="15.75">
      <c r="N1455" s="54">
        <f t="shared" si="65"/>
        <v>0</v>
      </c>
    </row>
    <row r="1456" ht="15.75">
      <c r="N1456" s="54">
        <f t="shared" si="65"/>
        <v>0</v>
      </c>
    </row>
    <row r="1457" ht="15.75">
      <c r="N1457" s="54">
        <f t="shared" si="65"/>
        <v>0</v>
      </c>
    </row>
    <row r="1458" ht="15.75">
      <c r="N1458" s="54">
        <f t="shared" si="65"/>
        <v>0</v>
      </c>
    </row>
    <row r="1459" ht="15.75">
      <c r="N1459" s="54">
        <f t="shared" si="65"/>
        <v>0</v>
      </c>
    </row>
    <row r="1460" ht="15.75">
      <c r="N1460" s="54">
        <f t="shared" si="65"/>
        <v>0</v>
      </c>
    </row>
    <row r="1461" ht="15.75">
      <c r="N1461" s="54">
        <f t="shared" si="65"/>
        <v>0</v>
      </c>
    </row>
    <row r="1462" ht="15.75">
      <c r="N1462" s="54">
        <f t="shared" si="65"/>
        <v>0</v>
      </c>
    </row>
    <row r="1463" ht="15.75">
      <c r="N1463" s="54">
        <f t="shared" si="65"/>
        <v>0</v>
      </c>
    </row>
    <row r="1464" ht="15.75">
      <c r="N1464" s="54">
        <f t="shared" si="65"/>
        <v>0</v>
      </c>
    </row>
    <row r="1465" ht="15.75">
      <c r="N1465" s="54">
        <f t="shared" si="65"/>
        <v>0</v>
      </c>
    </row>
    <row r="1466" ht="15.75">
      <c r="N1466" s="54">
        <f t="shared" si="65"/>
        <v>0</v>
      </c>
    </row>
    <row r="1467" ht="15.75">
      <c r="N1467" s="54">
        <f t="shared" si="65"/>
        <v>0</v>
      </c>
    </row>
    <row r="1468" ht="15.75">
      <c r="N1468" s="54">
        <f t="shared" si="65"/>
        <v>0</v>
      </c>
    </row>
    <row r="1469" ht="15.75">
      <c r="N1469" s="54">
        <f t="shared" si="65"/>
        <v>0</v>
      </c>
    </row>
    <row r="1470" ht="15.75">
      <c r="N1470" s="54">
        <f t="shared" si="65"/>
        <v>0</v>
      </c>
    </row>
    <row r="1471" ht="15.75">
      <c r="N1471" s="54">
        <f t="shared" si="65"/>
        <v>0</v>
      </c>
    </row>
    <row r="1472" ht="15.75">
      <c r="N1472" s="54">
        <f t="shared" si="65"/>
        <v>0</v>
      </c>
    </row>
    <row r="1473" ht="15.75">
      <c r="N1473" s="54">
        <f t="shared" si="65"/>
        <v>0</v>
      </c>
    </row>
    <row r="1474" ht="15.75">
      <c r="N1474" s="54">
        <f t="shared" si="65"/>
        <v>0</v>
      </c>
    </row>
    <row r="1475" ht="15.75">
      <c r="N1475" s="54">
        <f t="shared" si="65"/>
        <v>0</v>
      </c>
    </row>
    <row r="1476" ht="15.75">
      <c r="N1476" s="54">
        <f t="shared" si="65"/>
        <v>0</v>
      </c>
    </row>
    <row r="1477" ht="15.75">
      <c r="N1477" s="54">
        <f t="shared" si="65"/>
        <v>0</v>
      </c>
    </row>
    <row r="1478" ht="15.75">
      <c r="N1478" s="54">
        <f t="shared" si="65"/>
        <v>0</v>
      </c>
    </row>
    <row r="1479" ht="15.75">
      <c r="N1479" s="54">
        <f t="shared" si="65"/>
        <v>0</v>
      </c>
    </row>
    <row r="1480" ht="15.75">
      <c r="N1480" s="54">
        <f t="shared" si="65"/>
        <v>0</v>
      </c>
    </row>
    <row r="1481" ht="15.75">
      <c r="N1481" s="54">
        <f t="shared" si="65"/>
        <v>0</v>
      </c>
    </row>
    <row r="1482" ht="15.75">
      <c r="N1482" s="54">
        <f t="shared" si="65"/>
        <v>0</v>
      </c>
    </row>
    <row r="1483" ht="15.75">
      <c r="N1483" s="54">
        <f t="shared" si="65"/>
        <v>0</v>
      </c>
    </row>
    <row r="1484" ht="15.75">
      <c r="N1484" s="54">
        <f aca="true" t="shared" si="66" ref="N1484:N1547">C1484+F1484</f>
        <v>0</v>
      </c>
    </row>
    <row r="1485" ht="15.75">
      <c r="N1485" s="54">
        <f t="shared" si="66"/>
        <v>0</v>
      </c>
    </row>
    <row r="1486" ht="15.75">
      <c r="N1486" s="54">
        <f t="shared" si="66"/>
        <v>0</v>
      </c>
    </row>
    <row r="1487" ht="15.75">
      <c r="N1487" s="54">
        <f t="shared" si="66"/>
        <v>0</v>
      </c>
    </row>
    <row r="1488" ht="15.75">
      <c r="N1488" s="54">
        <f t="shared" si="66"/>
        <v>0</v>
      </c>
    </row>
    <row r="1489" ht="15.75">
      <c r="N1489" s="54">
        <f t="shared" si="66"/>
        <v>0</v>
      </c>
    </row>
    <row r="1490" ht="15.75">
      <c r="N1490" s="54">
        <f t="shared" si="66"/>
        <v>0</v>
      </c>
    </row>
    <row r="1491" ht="15.75">
      <c r="N1491" s="54">
        <f t="shared" si="66"/>
        <v>0</v>
      </c>
    </row>
    <row r="1492" ht="15.75">
      <c r="N1492" s="54">
        <f t="shared" si="66"/>
        <v>0</v>
      </c>
    </row>
    <row r="1493" ht="15.75">
      <c r="N1493" s="54">
        <f t="shared" si="66"/>
        <v>0</v>
      </c>
    </row>
    <row r="1494" ht="15.75">
      <c r="N1494" s="54">
        <f t="shared" si="66"/>
        <v>0</v>
      </c>
    </row>
    <row r="1495" ht="15.75">
      <c r="N1495" s="54">
        <f t="shared" si="66"/>
        <v>0</v>
      </c>
    </row>
    <row r="1496" ht="15.75">
      <c r="N1496" s="54">
        <f t="shared" si="66"/>
        <v>0</v>
      </c>
    </row>
    <row r="1497" ht="15.75">
      <c r="N1497" s="54">
        <f t="shared" si="66"/>
        <v>0</v>
      </c>
    </row>
    <row r="1498" ht="15.75">
      <c r="N1498" s="54">
        <f t="shared" si="66"/>
        <v>0</v>
      </c>
    </row>
    <row r="1499" ht="15.75">
      <c r="N1499" s="54">
        <f t="shared" si="66"/>
        <v>0</v>
      </c>
    </row>
    <row r="1500" ht="15.75">
      <c r="N1500" s="54">
        <f t="shared" si="66"/>
        <v>0</v>
      </c>
    </row>
    <row r="1501" ht="15.75">
      <c r="N1501" s="54">
        <f t="shared" si="66"/>
        <v>0</v>
      </c>
    </row>
    <row r="1502" ht="15.75">
      <c r="N1502" s="54">
        <f t="shared" si="66"/>
        <v>0</v>
      </c>
    </row>
    <row r="1503" ht="15.75">
      <c r="N1503" s="54">
        <f t="shared" si="66"/>
        <v>0</v>
      </c>
    </row>
    <row r="1504" ht="15.75">
      <c r="N1504" s="54">
        <f t="shared" si="66"/>
        <v>0</v>
      </c>
    </row>
    <row r="1505" ht="15.75">
      <c r="N1505" s="54">
        <f t="shared" si="66"/>
        <v>0</v>
      </c>
    </row>
    <row r="1506" ht="15.75">
      <c r="N1506" s="54">
        <f t="shared" si="66"/>
        <v>0</v>
      </c>
    </row>
    <row r="1507" ht="15.75">
      <c r="N1507" s="54">
        <f t="shared" si="66"/>
        <v>0</v>
      </c>
    </row>
    <row r="1508" ht="15.75">
      <c r="N1508" s="54">
        <f t="shared" si="66"/>
        <v>0</v>
      </c>
    </row>
    <row r="1509" ht="15.75">
      <c r="N1509" s="54">
        <f t="shared" si="66"/>
        <v>0</v>
      </c>
    </row>
    <row r="1510" ht="15.75">
      <c r="N1510" s="54">
        <f t="shared" si="66"/>
        <v>0</v>
      </c>
    </row>
    <row r="1511" ht="15.75">
      <c r="N1511" s="54">
        <f t="shared" si="66"/>
        <v>0</v>
      </c>
    </row>
    <row r="1512" ht="15.75">
      <c r="N1512" s="54">
        <f t="shared" si="66"/>
        <v>0</v>
      </c>
    </row>
    <row r="1513" ht="15.75">
      <c r="N1513" s="54">
        <f t="shared" si="66"/>
        <v>0</v>
      </c>
    </row>
    <row r="1514" ht="15.75">
      <c r="N1514" s="54">
        <f t="shared" si="66"/>
        <v>0</v>
      </c>
    </row>
    <row r="1515" ht="15.75">
      <c r="N1515" s="54">
        <f t="shared" si="66"/>
        <v>0</v>
      </c>
    </row>
    <row r="1516" ht="15.75">
      <c r="N1516" s="54">
        <f t="shared" si="66"/>
        <v>0</v>
      </c>
    </row>
    <row r="1517" ht="15.75">
      <c r="N1517" s="54">
        <f t="shared" si="66"/>
        <v>0</v>
      </c>
    </row>
    <row r="1518" ht="15.75">
      <c r="N1518" s="54">
        <f t="shared" si="66"/>
        <v>0</v>
      </c>
    </row>
    <row r="1519" ht="15.75">
      <c r="N1519" s="54">
        <f t="shared" si="66"/>
        <v>0</v>
      </c>
    </row>
    <row r="1520" ht="15.75">
      <c r="N1520" s="54">
        <f t="shared" si="66"/>
        <v>0</v>
      </c>
    </row>
    <row r="1521" ht="15.75">
      <c r="N1521" s="54">
        <f t="shared" si="66"/>
        <v>0</v>
      </c>
    </row>
    <row r="1522" ht="15.75">
      <c r="N1522" s="54">
        <f t="shared" si="66"/>
        <v>0</v>
      </c>
    </row>
    <row r="1523" ht="15.75">
      <c r="N1523" s="54">
        <f t="shared" si="66"/>
        <v>0</v>
      </c>
    </row>
    <row r="1524" ht="15.75">
      <c r="N1524" s="54">
        <f t="shared" si="66"/>
        <v>0</v>
      </c>
    </row>
    <row r="1525" ht="15.75">
      <c r="N1525" s="54">
        <f t="shared" si="66"/>
        <v>0</v>
      </c>
    </row>
    <row r="1526" ht="15.75">
      <c r="N1526" s="54">
        <f t="shared" si="66"/>
        <v>0</v>
      </c>
    </row>
    <row r="1527" ht="15.75">
      <c r="N1527" s="54">
        <f t="shared" si="66"/>
        <v>0</v>
      </c>
    </row>
    <row r="1528" ht="15.75">
      <c r="N1528" s="54">
        <f t="shared" si="66"/>
        <v>0</v>
      </c>
    </row>
    <row r="1529" ht="15.75">
      <c r="N1529" s="54">
        <f t="shared" si="66"/>
        <v>0</v>
      </c>
    </row>
    <row r="1530" ht="15.75">
      <c r="N1530" s="54">
        <f t="shared" si="66"/>
        <v>0</v>
      </c>
    </row>
    <row r="1531" ht="15.75">
      <c r="N1531" s="54">
        <f t="shared" si="66"/>
        <v>0</v>
      </c>
    </row>
    <row r="1532" ht="15.75">
      <c r="N1532" s="54">
        <f t="shared" si="66"/>
        <v>0</v>
      </c>
    </row>
    <row r="1533" ht="15.75">
      <c r="N1533" s="54">
        <f t="shared" si="66"/>
        <v>0</v>
      </c>
    </row>
    <row r="1534" ht="15.75">
      <c r="N1534" s="54">
        <f t="shared" si="66"/>
        <v>0</v>
      </c>
    </row>
    <row r="1535" ht="15.75">
      <c r="N1535" s="54">
        <f t="shared" si="66"/>
        <v>0</v>
      </c>
    </row>
    <row r="1536" ht="15.75">
      <c r="N1536" s="54">
        <f t="shared" si="66"/>
        <v>0</v>
      </c>
    </row>
    <row r="1537" ht="15.75">
      <c r="N1537" s="54">
        <f t="shared" si="66"/>
        <v>0</v>
      </c>
    </row>
    <row r="1538" ht="15.75">
      <c r="N1538" s="54">
        <f t="shared" si="66"/>
        <v>0</v>
      </c>
    </row>
    <row r="1539" ht="15.75">
      <c r="N1539" s="54">
        <f t="shared" si="66"/>
        <v>0</v>
      </c>
    </row>
    <row r="1540" ht="15.75">
      <c r="N1540" s="54">
        <f t="shared" si="66"/>
        <v>0</v>
      </c>
    </row>
    <row r="1541" ht="15.75">
      <c r="N1541" s="54">
        <f t="shared" si="66"/>
        <v>0</v>
      </c>
    </row>
    <row r="1542" ht="15.75">
      <c r="N1542" s="54">
        <f t="shared" si="66"/>
        <v>0</v>
      </c>
    </row>
    <row r="1543" ht="15.75">
      <c r="N1543" s="54">
        <f t="shared" si="66"/>
        <v>0</v>
      </c>
    </row>
    <row r="1544" ht="15.75">
      <c r="N1544" s="54">
        <f t="shared" si="66"/>
        <v>0</v>
      </c>
    </row>
    <row r="1545" ht="15.75">
      <c r="N1545" s="54">
        <f t="shared" si="66"/>
        <v>0</v>
      </c>
    </row>
    <row r="1546" ht="15.75">
      <c r="N1546" s="54">
        <f t="shared" si="66"/>
        <v>0</v>
      </c>
    </row>
    <row r="1547" ht="15.75">
      <c r="N1547" s="54">
        <f t="shared" si="66"/>
        <v>0</v>
      </c>
    </row>
    <row r="1548" ht="15.75">
      <c r="N1548" s="54">
        <f aca="true" t="shared" si="67" ref="N1548:N1611">C1548+F1548</f>
        <v>0</v>
      </c>
    </row>
    <row r="1549" ht="15.75">
      <c r="N1549" s="54">
        <f t="shared" si="67"/>
        <v>0</v>
      </c>
    </row>
    <row r="1550" ht="15.75">
      <c r="N1550" s="54">
        <f t="shared" si="67"/>
        <v>0</v>
      </c>
    </row>
    <row r="1551" ht="15.75">
      <c r="N1551" s="54">
        <f t="shared" si="67"/>
        <v>0</v>
      </c>
    </row>
    <row r="1552" ht="15.75">
      <c r="N1552" s="54">
        <f t="shared" si="67"/>
        <v>0</v>
      </c>
    </row>
    <row r="1553" ht="15.75">
      <c r="N1553" s="54">
        <f t="shared" si="67"/>
        <v>0</v>
      </c>
    </row>
    <row r="1554" ht="15.75">
      <c r="N1554" s="54">
        <f t="shared" si="67"/>
        <v>0</v>
      </c>
    </row>
    <row r="1555" ht="15.75">
      <c r="N1555" s="54">
        <f t="shared" si="67"/>
        <v>0</v>
      </c>
    </row>
    <row r="1556" ht="15.75">
      <c r="N1556" s="54">
        <f t="shared" si="67"/>
        <v>0</v>
      </c>
    </row>
    <row r="1557" ht="15.75">
      <c r="N1557" s="54">
        <f t="shared" si="67"/>
        <v>0</v>
      </c>
    </row>
    <row r="1558" ht="15.75">
      <c r="N1558" s="54">
        <f t="shared" si="67"/>
        <v>0</v>
      </c>
    </row>
    <row r="1559" ht="15.75">
      <c r="N1559" s="54">
        <f t="shared" si="67"/>
        <v>0</v>
      </c>
    </row>
    <row r="1560" ht="15.75">
      <c r="N1560" s="54">
        <f t="shared" si="67"/>
        <v>0</v>
      </c>
    </row>
    <row r="1561" ht="15.75">
      <c r="N1561" s="54">
        <f t="shared" si="67"/>
        <v>0</v>
      </c>
    </row>
    <row r="1562" ht="15.75">
      <c r="N1562" s="54">
        <f t="shared" si="67"/>
        <v>0</v>
      </c>
    </row>
    <row r="1563" ht="15.75">
      <c r="N1563" s="54">
        <f t="shared" si="67"/>
        <v>0</v>
      </c>
    </row>
    <row r="1564" ht="15.75">
      <c r="N1564" s="54">
        <f t="shared" si="67"/>
        <v>0</v>
      </c>
    </row>
    <row r="1565" ht="15.75">
      <c r="N1565" s="54">
        <f t="shared" si="67"/>
        <v>0</v>
      </c>
    </row>
    <row r="1566" ht="15.75">
      <c r="N1566" s="54">
        <f t="shared" si="67"/>
        <v>0</v>
      </c>
    </row>
    <row r="1567" ht="15.75">
      <c r="N1567" s="54">
        <f t="shared" si="67"/>
        <v>0</v>
      </c>
    </row>
    <row r="1568" ht="15.75">
      <c r="N1568" s="54">
        <f t="shared" si="67"/>
        <v>0</v>
      </c>
    </row>
    <row r="1569" ht="15.75">
      <c r="N1569" s="54">
        <f t="shared" si="67"/>
        <v>0</v>
      </c>
    </row>
    <row r="1570" ht="15.75">
      <c r="N1570" s="54">
        <f t="shared" si="67"/>
        <v>0</v>
      </c>
    </row>
    <row r="1571" ht="15.75">
      <c r="N1571" s="54">
        <f t="shared" si="67"/>
        <v>0</v>
      </c>
    </row>
    <row r="1572" ht="15.75">
      <c r="N1572" s="54">
        <f t="shared" si="67"/>
        <v>0</v>
      </c>
    </row>
    <row r="1573" ht="15.75">
      <c r="N1573" s="54">
        <f t="shared" si="67"/>
        <v>0</v>
      </c>
    </row>
    <row r="1574" ht="15.75">
      <c r="N1574" s="54">
        <f t="shared" si="67"/>
        <v>0</v>
      </c>
    </row>
    <row r="1575" ht="15.75">
      <c r="N1575" s="54">
        <f t="shared" si="67"/>
        <v>0</v>
      </c>
    </row>
    <row r="1576" ht="15.75">
      <c r="N1576" s="54">
        <f t="shared" si="67"/>
        <v>0</v>
      </c>
    </row>
    <row r="1577" ht="15.75">
      <c r="N1577" s="54">
        <f t="shared" si="67"/>
        <v>0</v>
      </c>
    </row>
    <row r="1578" ht="15.75">
      <c r="N1578" s="54">
        <f t="shared" si="67"/>
        <v>0</v>
      </c>
    </row>
    <row r="1579" ht="15.75">
      <c r="N1579" s="54">
        <f t="shared" si="67"/>
        <v>0</v>
      </c>
    </row>
    <row r="1580" ht="15.75">
      <c r="N1580" s="54">
        <f t="shared" si="67"/>
        <v>0</v>
      </c>
    </row>
    <row r="1581" ht="15.75">
      <c r="N1581" s="54">
        <f t="shared" si="67"/>
        <v>0</v>
      </c>
    </row>
    <row r="1582" ht="15.75">
      <c r="N1582" s="54">
        <f t="shared" si="67"/>
        <v>0</v>
      </c>
    </row>
    <row r="1583" ht="15.75">
      <c r="N1583" s="54">
        <f t="shared" si="67"/>
        <v>0</v>
      </c>
    </row>
    <row r="1584" ht="15.75">
      <c r="N1584" s="54">
        <f t="shared" si="67"/>
        <v>0</v>
      </c>
    </row>
    <row r="1585" ht="15.75">
      <c r="N1585" s="54">
        <f t="shared" si="67"/>
        <v>0</v>
      </c>
    </row>
    <row r="1586" ht="15.75">
      <c r="N1586" s="54">
        <f t="shared" si="67"/>
        <v>0</v>
      </c>
    </row>
    <row r="1587" ht="15.75">
      <c r="N1587" s="54">
        <f t="shared" si="67"/>
        <v>0</v>
      </c>
    </row>
    <row r="1588" ht="15.75">
      <c r="N1588" s="54">
        <f t="shared" si="67"/>
        <v>0</v>
      </c>
    </row>
    <row r="1589" ht="15.75">
      <c r="N1589" s="54">
        <f t="shared" si="67"/>
        <v>0</v>
      </c>
    </row>
    <row r="1590" ht="15.75">
      <c r="N1590" s="54">
        <f t="shared" si="67"/>
        <v>0</v>
      </c>
    </row>
    <row r="1591" ht="15.75">
      <c r="N1591" s="54">
        <f t="shared" si="67"/>
        <v>0</v>
      </c>
    </row>
    <row r="1592" ht="15.75">
      <c r="N1592" s="54">
        <f t="shared" si="67"/>
        <v>0</v>
      </c>
    </row>
    <row r="1593" ht="15.75">
      <c r="N1593" s="54">
        <f t="shared" si="67"/>
        <v>0</v>
      </c>
    </row>
    <row r="1594" ht="15.75">
      <c r="N1594" s="54">
        <f t="shared" si="67"/>
        <v>0</v>
      </c>
    </row>
    <row r="1595" ht="15.75">
      <c r="N1595" s="54">
        <f t="shared" si="67"/>
        <v>0</v>
      </c>
    </row>
    <row r="1596" ht="15.75">
      <c r="N1596" s="54">
        <f t="shared" si="67"/>
        <v>0</v>
      </c>
    </row>
    <row r="1597" ht="15.75">
      <c r="N1597" s="54">
        <f t="shared" si="67"/>
        <v>0</v>
      </c>
    </row>
    <row r="1598" ht="15.75">
      <c r="N1598" s="54">
        <f t="shared" si="67"/>
        <v>0</v>
      </c>
    </row>
    <row r="1599" ht="15.75">
      <c r="N1599" s="54">
        <f t="shared" si="67"/>
        <v>0</v>
      </c>
    </row>
    <row r="1600" ht="15.75">
      <c r="N1600" s="54">
        <f t="shared" si="67"/>
        <v>0</v>
      </c>
    </row>
    <row r="1601" ht="15.75">
      <c r="N1601" s="54">
        <f t="shared" si="67"/>
        <v>0</v>
      </c>
    </row>
    <row r="1602" ht="15.75">
      <c r="N1602" s="54">
        <f t="shared" si="67"/>
        <v>0</v>
      </c>
    </row>
    <row r="1603" ht="15.75">
      <c r="N1603" s="54">
        <f t="shared" si="67"/>
        <v>0</v>
      </c>
    </row>
    <row r="1604" ht="15.75">
      <c r="N1604" s="54">
        <f t="shared" si="67"/>
        <v>0</v>
      </c>
    </row>
    <row r="1605" ht="15.75">
      <c r="N1605" s="54">
        <f t="shared" si="67"/>
        <v>0</v>
      </c>
    </row>
    <row r="1606" ht="15.75">
      <c r="N1606" s="54">
        <f t="shared" si="67"/>
        <v>0</v>
      </c>
    </row>
    <row r="1607" ht="15.75">
      <c r="N1607" s="54">
        <f t="shared" si="67"/>
        <v>0</v>
      </c>
    </row>
    <row r="1608" ht="15.75">
      <c r="N1608" s="54">
        <f t="shared" si="67"/>
        <v>0</v>
      </c>
    </row>
    <row r="1609" ht="15.75">
      <c r="N1609" s="54">
        <f t="shared" si="67"/>
        <v>0</v>
      </c>
    </row>
    <row r="1610" ht="15.75">
      <c r="N1610" s="54">
        <f t="shared" si="67"/>
        <v>0</v>
      </c>
    </row>
    <row r="1611" ht="15.75">
      <c r="N1611" s="54">
        <f t="shared" si="67"/>
        <v>0</v>
      </c>
    </row>
    <row r="1612" ht="15.75">
      <c r="N1612" s="54">
        <f aca="true" t="shared" si="68" ref="N1612:N1675">C1612+F1612</f>
        <v>0</v>
      </c>
    </row>
    <row r="1613" ht="15.75">
      <c r="N1613" s="54">
        <f t="shared" si="68"/>
        <v>0</v>
      </c>
    </row>
    <row r="1614" ht="15.75">
      <c r="N1614" s="54">
        <f t="shared" si="68"/>
        <v>0</v>
      </c>
    </row>
    <row r="1615" ht="15.75">
      <c r="N1615" s="54">
        <f t="shared" si="68"/>
        <v>0</v>
      </c>
    </row>
    <row r="1616" ht="15.75">
      <c r="N1616" s="54">
        <f t="shared" si="68"/>
        <v>0</v>
      </c>
    </row>
    <row r="1617" ht="15.75">
      <c r="N1617" s="54">
        <f t="shared" si="68"/>
        <v>0</v>
      </c>
    </row>
    <row r="1618" ht="15.75">
      <c r="N1618" s="54">
        <f t="shared" si="68"/>
        <v>0</v>
      </c>
    </row>
    <row r="1619" ht="15.75">
      <c r="N1619" s="54">
        <f t="shared" si="68"/>
        <v>0</v>
      </c>
    </row>
    <row r="1620" ht="15.75">
      <c r="N1620" s="54">
        <f t="shared" si="68"/>
        <v>0</v>
      </c>
    </row>
    <row r="1621" ht="15.75">
      <c r="N1621" s="54">
        <f t="shared" si="68"/>
        <v>0</v>
      </c>
    </row>
    <row r="1622" ht="15.75">
      <c r="N1622" s="54">
        <f t="shared" si="68"/>
        <v>0</v>
      </c>
    </row>
    <row r="1623" ht="15.75">
      <c r="N1623" s="54">
        <f t="shared" si="68"/>
        <v>0</v>
      </c>
    </row>
    <row r="1624" ht="15.75">
      <c r="N1624" s="54">
        <f t="shared" si="68"/>
        <v>0</v>
      </c>
    </row>
    <row r="1625" ht="15.75">
      <c r="N1625" s="54">
        <f t="shared" si="68"/>
        <v>0</v>
      </c>
    </row>
    <row r="1626" ht="15.75">
      <c r="N1626" s="54">
        <f t="shared" si="68"/>
        <v>0</v>
      </c>
    </row>
    <row r="1627" ht="15.75">
      <c r="N1627" s="54">
        <f t="shared" si="68"/>
        <v>0</v>
      </c>
    </row>
    <row r="1628" ht="15.75">
      <c r="N1628" s="54">
        <f t="shared" si="68"/>
        <v>0</v>
      </c>
    </row>
    <row r="1629" ht="15.75">
      <c r="N1629" s="54">
        <f t="shared" si="68"/>
        <v>0</v>
      </c>
    </row>
    <row r="1630" ht="15.75">
      <c r="N1630" s="54">
        <f t="shared" si="68"/>
        <v>0</v>
      </c>
    </row>
    <row r="1631" ht="15.75">
      <c r="N1631" s="54">
        <f t="shared" si="68"/>
        <v>0</v>
      </c>
    </row>
    <row r="1632" ht="15.75">
      <c r="N1632" s="54">
        <f t="shared" si="68"/>
        <v>0</v>
      </c>
    </row>
    <row r="1633" ht="15.75">
      <c r="N1633" s="54">
        <f t="shared" si="68"/>
        <v>0</v>
      </c>
    </row>
    <row r="1634" ht="15.75">
      <c r="N1634" s="54">
        <f t="shared" si="68"/>
        <v>0</v>
      </c>
    </row>
    <row r="1635" ht="15.75">
      <c r="N1635" s="54">
        <f t="shared" si="68"/>
        <v>0</v>
      </c>
    </row>
    <row r="1636" ht="15.75">
      <c r="N1636" s="54">
        <f t="shared" si="68"/>
        <v>0</v>
      </c>
    </row>
    <row r="1637" ht="15.75">
      <c r="N1637" s="54">
        <f t="shared" si="68"/>
        <v>0</v>
      </c>
    </row>
    <row r="1638" ht="15.75">
      <c r="N1638" s="54">
        <f t="shared" si="68"/>
        <v>0</v>
      </c>
    </row>
    <row r="1639" ht="15.75">
      <c r="N1639" s="54">
        <f t="shared" si="68"/>
        <v>0</v>
      </c>
    </row>
    <row r="1640" ht="15.75">
      <c r="N1640" s="54">
        <f t="shared" si="68"/>
        <v>0</v>
      </c>
    </row>
    <row r="1641" ht="15.75">
      <c r="N1641" s="54">
        <f t="shared" si="68"/>
        <v>0</v>
      </c>
    </row>
    <row r="1642" ht="15.75">
      <c r="N1642" s="54">
        <f t="shared" si="68"/>
        <v>0</v>
      </c>
    </row>
    <row r="1643" ht="15.75">
      <c r="N1643" s="54">
        <f t="shared" si="68"/>
        <v>0</v>
      </c>
    </row>
    <row r="1644" ht="15.75">
      <c r="N1644" s="54">
        <f t="shared" si="68"/>
        <v>0</v>
      </c>
    </row>
    <row r="1645" ht="15.75">
      <c r="N1645" s="54">
        <f t="shared" si="68"/>
        <v>0</v>
      </c>
    </row>
    <row r="1646" ht="15.75">
      <c r="N1646" s="54">
        <f t="shared" si="68"/>
        <v>0</v>
      </c>
    </row>
    <row r="1647" ht="15.75">
      <c r="N1647" s="54">
        <f t="shared" si="68"/>
        <v>0</v>
      </c>
    </row>
    <row r="1648" ht="15.75">
      <c r="N1648" s="54">
        <f t="shared" si="68"/>
        <v>0</v>
      </c>
    </row>
    <row r="1649" ht="15.75">
      <c r="N1649" s="54">
        <f t="shared" si="68"/>
        <v>0</v>
      </c>
    </row>
    <row r="1650" ht="15.75">
      <c r="N1650" s="54">
        <f t="shared" si="68"/>
        <v>0</v>
      </c>
    </row>
    <row r="1651" ht="15.75">
      <c r="N1651" s="54">
        <f t="shared" si="68"/>
        <v>0</v>
      </c>
    </row>
    <row r="1652" ht="15.75">
      <c r="N1652" s="54">
        <f t="shared" si="68"/>
        <v>0</v>
      </c>
    </row>
    <row r="1653" ht="15.75">
      <c r="N1653" s="54">
        <f t="shared" si="68"/>
        <v>0</v>
      </c>
    </row>
    <row r="1654" ht="15.75">
      <c r="N1654" s="54">
        <f t="shared" si="68"/>
        <v>0</v>
      </c>
    </row>
    <row r="1655" ht="15.75">
      <c r="N1655" s="54">
        <f t="shared" si="68"/>
        <v>0</v>
      </c>
    </row>
    <row r="1656" ht="15.75">
      <c r="N1656" s="54">
        <f t="shared" si="68"/>
        <v>0</v>
      </c>
    </row>
    <row r="1657" ht="15.75">
      <c r="N1657" s="54">
        <f t="shared" si="68"/>
        <v>0</v>
      </c>
    </row>
    <row r="1658" ht="15.75">
      <c r="N1658" s="54">
        <f t="shared" si="68"/>
        <v>0</v>
      </c>
    </row>
    <row r="1659" ht="15.75">
      <c r="N1659" s="54">
        <f t="shared" si="68"/>
        <v>0</v>
      </c>
    </row>
    <row r="1660" ht="15.75">
      <c r="N1660" s="54">
        <f t="shared" si="68"/>
        <v>0</v>
      </c>
    </row>
    <row r="1661" ht="15.75">
      <c r="N1661" s="54">
        <f t="shared" si="68"/>
        <v>0</v>
      </c>
    </row>
    <row r="1662" ht="15.75">
      <c r="N1662" s="54">
        <f t="shared" si="68"/>
        <v>0</v>
      </c>
    </row>
    <row r="1663" ht="15.75">
      <c r="N1663" s="54">
        <f t="shared" si="68"/>
        <v>0</v>
      </c>
    </row>
    <row r="1664" ht="15.75">
      <c r="N1664" s="54">
        <f t="shared" si="68"/>
        <v>0</v>
      </c>
    </row>
    <row r="1665" ht="15.75">
      <c r="N1665" s="54">
        <f t="shared" si="68"/>
        <v>0</v>
      </c>
    </row>
    <row r="1666" ht="15.75">
      <c r="N1666" s="54">
        <f t="shared" si="68"/>
        <v>0</v>
      </c>
    </row>
    <row r="1667" ht="15.75">
      <c r="N1667" s="54">
        <f t="shared" si="68"/>
        <v>0</v>
      </c>
    </row>
    <row r="1668" ht="15.75">
      <c r="N1668" s="54">
        <f t="shared" si="68"/>
        <v>0</v>
      </c>
    </row>
    <row r="1669" ht="15.75">
      <c r="N1669" s="54">
        <f t="shared" si="68"/>
        <v>0</v>
      </c>
    </row>
    <row r="1670" ht="15.75">
      <c r="N1670" s="54">
        <f t="shared" si="68"/>
        <v>0</v>
      </c>
    </row>
    <row r="1671" ht="15.75">
      <c r="N1671" s="54">
        <f t="shared" si="68"/>
        <v>0</v>
      </c>
    </row>
    <row r="1672" ht="15.75">
      <c r="N1672" s="54">
        <f t="shared" si="68"/>
        <v>0</v>
      </c>
    </row>
    <row r="1673" ht="15.75">
      <c r="N1673" s="54">
        <f t="shared" si="68"/>
        <v>0</v>
      </c>
    </row>
    <row r="1674" ht="15.75">
      <c r="N1674" s="54">
        <f t="shared" si="68"/>
        <v>0</v>
      </c>
    </row>
    <row r="1675" ht="15.75">
      <c r="N1675" s="54">
        <f t="shared" si="68"/>
        <v>0</v>
      </c>
    </row>
    <row r="1676" ht="15.75">
      <c r="N1676" s="54">
        <f aca="true" t="shared" si="69" ref="N1676:N1739">C1676+F1676</f>
        <v>0</v>
      </c>
    </row>
    <row r="1677" ht="15.75">
      <c r="N1677" s="54">
        <f t="shared" si="69"/>
        <v>0</v>
      </c>
    </row>
    <row r="1678" ht="15.75">
      <c r="N1678" s="54">
        <f t="shared" si="69"/>
        <v>0</v>
      </c>
    </row>
    <row r="1679" ht="15.75">
      <c r="N1679" s="54">
        <f t="shared" si="69"/>
        <v>0</v>
      </c>
    </row>
    <row r="1680" ht="15.75">
      <c r="N1680" s="54">
        <f t="shared" si="69"/>
        <v>0</v>
      </c>
    </row>
    <row r="1681" ht="15.75">
      <c r="N1681" s="54">
        <f t="shared" si="69"/>
        <v>0</v>
      </c>
    </row>
    <row r="1682" ht="15.75">
      <c r="N1682" s="54">
        <f t="shared" si="69"/>
        <v>0</v>
      </c>
    </row>
    <row r="1683" ht="15.75">
      <c r="N1683" s="54">
        <f t="shared" si="69"/>
        <v>0</v>
      </c>
    </row>
    <row r="1684" ht="15.75">
      <c r="N1684" s="54">
        <f t="shared" si="69"/>
        <v>0</v>
      </c>
    </row>
    <row r="1685" ht="15.75">
      <c r="N1685" s="54">
        <f t="shared" si="69"/>
        <v>0</v>
      </c>
    </row>
    <row r="1686" ht="15.75">
      <c r="N1686" s="54">
        <f t="shared" si="69"/>
        <v>0</v>
      </c>
    </row>
    <row r="1687" ht="15.75">
      <c r="N1687" s="54">
        <f t="shared" si="69"/>
        <v>0</v>
      </c>
    </row>
    <row r="1688" ht="15.75">
      <c r="N1688" s="54">
        <f t="shared" si="69"/>
        <v>0</v>
      </c>
    </row>
    <row r="1689" ht="15.75">
      <c r="N1689" s="54">
        <f t="shared" si="69"/>
        <v>0</v>
      </c>
    </row>
    <row r="1690" ht="15.75">
      <c r="N1690" s="54">
        <f t="shared" si="69"/>
        <v>0</v>
      </c>
    </row>
    <row r="1691" ht="15.75">
      <c r="N1691" s="54">
        <f t="shared" si="69"/>
        <v>0</v>
      </c>
    </row>
    <row r="1692" ht="15.75">
      <c r="N1692" s="54">
        <f t="shared" si="69"/>
        <v>0</v>
      </c>
    </row>
    <row r="1693" ht="15.75">
      <c r="N1693" s="54">
        <f t="shared" si="69"/>
        <v>0</v>
      </c>
    </row>
    <row r="1694" ht="15.75">
      <c r="N1694" s="54">
        <f t="shared" si="69"/>
        <v>0</v>
      </c>
    </row>
    <row r="1695" ht="15.75">
      <c r="N1695" s="54">
        <f t="shared" si="69"/>
        <v>0</v>
      </c>
    </row>
    <row r="1696" ht="15.75">
      <c r="N1696" s="54">
        <f t="shared" si="69"/>
        <v>0</v>
      </c>
    </row>
    <row r="1697" ht="15.75">
      <c r="N1697" s="54">
        <f t="shared" si="69"/>
        <v>0</v>
      </c>
    </row>
    <row r="1698" ht="15.75">
      <c r="N1698" s="54">
        <f t="shared" si="69"/>
        <v>0</v>
      </c>
    </row>
    <row r="1699" ht="15.75">
      <c r="N1699" s="54">
        <f t="shared" si="69"/>
        <v>0</v>
      </c>
    </row>
    <row r="1700" ht="15.75">
      <c r="N1700" s="54">
        <f t="shared" si="69"/>
        <v>0</v>
      </c>
    </row>
    <row r="1701" ht="15.75">
      <c r="N1701" s="54">
        <f t="shared" si="69"/>
        <v>0</v>
      </c>
    </row>
    <row r="1702" ht="15.75">
      <c r="N1702" s="54">
        <f t="shared" si="69"/>
        <v>0</v>
      </c>
    </row>
    <row r="1703" ht="15.75">
      <c r="N1703" s="54">
        <f t="shared" si="69"/>
        <v>0</v>
      </c>
    </row>
    <row r="1704" ht="15.75">
      <c r="N1704" s="54">
        <f t="shared" si="69"/>
        <v>0</v>
      </c>
    </row>
    <row r="1705" ht="15.75">
      <c r="N1705" s="54">
        <f t="shared" si="69"/>
        <v>0</v>
      </c>
    </row>
    <row r="1706" ht="15.75">
      <c r="N1706" s="54">
        <f t="shared" si="69"/>
        <v>0</v>
      </c>
    </row>
    <row r="1707" ht="15.75">
      <c r="N1707" s="54">
        <f t="shared" si="69"/>
        <v>0</v>
      </c>
    </row>
    <row r="1708" ht="15.75">
      <c r="N1708" s="54">
        <f t="shared" si="69"/>
        <v>0</v>
      </c>
    </row>
    <row r="1709" ht="15.75">
      <c r="N1709" s="54">
        <f t="shared" si="69"/>
        <v>0</v>
      </c>
    </row>
    <row r="1710" ht="15.75">
      <c r="N1710" s="54">
        <f t="shared" si="69"/>
        <v>0</v>
      </c>
    </row>
    <row r="1711" ht="15.75">
      <c r="N1711" s="54">
        <f t="shared" si="69"/>
        <v>0</v>
      </c>
    </row>
    <row r="1712" ht="15.75">
      <c r="N1712" s="54">
        <f t="shared" si="69"/>
        <v>0</v>
      </c>
    </row>
    <row r="1713" ht="15.75">
      <c r="N1713" s="54">
        <f t="shared" si="69"/>
        <v>0</v>
      </c>
    </row>
    <row r="1714" ht="15.75">
      <c r="N1714" s="54">
        <f t="shared" si="69"/>
        <v>0</v>
      </c>
    </row>
    <row r="1715" ht="15.75">
      <c r="N1715" s="54">
        <f t="shared" si="69"/>
        <v>0</v>
      </c>
    </row>
    <row r="1716" ht="15.75">
      <c r="N1716" s="54">
        <f t="shared" si="69"/>
        <v>0</v>
      </c>
    </row>
    <row r="1717" ht="15.75">
      <c r="N1717" s="54">
        <f t="shared" si="69"/>
        <v>0</v>
      </c>
    </row>
    <row r="1718" ht="15.75">
      <c r="N1718" s="54">
        <f t="shared" si="69"/>
        <v>0</v>
      </c>
    </row>
    <row r="1719" ht="15.75">
      <c r="N1719" s="54">
        <f t="shared" si="69"/>
        <v>0</v>
      </c>
    </row>
    <row r="1720" ht="15.75">
      <c r="N1720" s="54">
        <f t="shared" si="69"/>
        <v>0</v>
      </c>
    </row>
    <row r="1721" ht="15.75">
      <c r="N1721" s="54">
        <f t="shared" si="69"/>
        <v>0</v>
      </c>
    </row>
    <row r="1722" ht="15.75">
      <c r="N1722" s="54">
        <f t="shared" si="69"/>
        <v>0</v>
      </c>
    </row>
    <row r="1723" ht="15.75">
      <c r="N1723" s="54">
        <f t="shared" si="69"/>
        <v>0</v>
      </c>
    </row>
    <row r="1724" ht="15.75">
      <c r="N1724" s="54">
        <f t="shared" si="69"/>
        <v>0</v>
      </c>
    </row>
    <row r="1725" ht="15.75">
      <c r="N1725" s="54">
        <f t="shared" si="69"/>
        <v>0</v>
      </c>
    </row>
    <row r="1726" ht="15.75">
      <c r="N1726" s="54">
        <f t="shared" si="69"/>
        <v>0</v>
      </c>
    </row>
    <row r="1727" ht="15.75">
      <c r="N1727" s="54">
        <f t="shared" si="69"/>
        <v>0</v>
      </c>
    </row>
    <row r="1728" ht="15.75">
      <c r="N1728" s="54">
        <f t="shared" si="69"/>
        <v>0</v>
      </c>
    </row>
    <row r="1729" ht="15.75">
      <c r="N1729" s="54">
        <f t="shared" si="69"/>
        <v>0</v>
      </c>
    </row>
    <row r="1730" ht="15.75">
      <c r="N1730" s="54">
        <f t="shared" si="69"/>
        <v>0</v>
      </c>
    </row>
    <row r="1731" ht="15.75">
      <c r="N1731" s="54">
        <f t="shared" si="69"/>
        <v>0</v>
      </c>
    </row>
    <row r="1732" ht="15.75">
      <c r="N1732" s="54">
        <f t="shared" si="69"/>
        <v>0</v>
      </c>
    </row>
    <row r="1733" ht="15.75">
      <c r="N1733" s="54">
        <f t="shared" si="69"/>
        <v>0</v>
      </c>
    </row>
    <row r="1734" ht="15.75">
      <c r="N1734" s="54">
        <f t="shared" si="69"/>
        <v>0</v>
      </c>
    </row>
    <row r="1735" ht="15.75">
      <c r="N1735" s="54">
        <f t="shared" si="69"/>
        <v>0</v>
      </c>
    </row>
    <row r="1736" ht="15.75">
      <c r="N1736" s="54">
        <f t="shared" si="69"/>
        <v>0</v>
      </c>
    </row>
    <row r="1737" ht="15.75">
      <c r="N1737" s="54">
        <f t="shared" si="69"/>
        <v>0</v>
      </c>
    </row>
    <row r="1738" ht="15.75">
      <c r="N1738" s="54">
        <f t="shared" si="69"/>
        <v>0</v>
      </c>
    </row>
    <row r="1739" ht="15.75">
      <c r="N1739" s="54">
        <f t="shared" si="69"/>
        <v>0</v>
      </c>
    </row>
    <row r="1740" ht="15.75">
      <c r="N1740" s="54">
        <f aca="true" t="shared" si="70" ref="N1740:N1803">C1740+F1740</f>
        <v>0</v>
      </c>
    </row>
    <row r="1741" ht="15.75">
      <c r="N1741" s="54">
        <f t="shared" si="70"/>
        <v>0</v>
      </c>
    </row>
    <row r="1742" ht="15.75">
      <c r="N1742" s="54">
        <f t="shared" si="70"/>
        <v>0</v>
      </c>
    </row>
    <row r="1743" ht="15.75">
      <c r="N1743" s="54">
        <f t="shared" si="70"/>
        <v>0</v>
      </c>
    </row>
    <row r="1744" ht="15.75">
      <c r="N1744" s="54">
        <f t="shared" si="70"/>
        <v>0</v>
      </c>
    </row>
    <row r="1745" ht="15.75">
      <c r="N1745" s="54">
        <f t="shared" si="70"/>
        <v>0</v>
      </c>
    </row>
    <row r="1746" ht="15.75">
      <c r="N1746" s="54">
        <f t="shared" si="70"/>
        <v>0</v>
      </c>
    </row>
    <row r="1747" ht="15.75">
      <c r="N1747" s="54">
        <f t="shared" si="70"/>
        <v>0</v>
      </c>
    </row>
    <row r="1748" ht="15.75">
      <c r="N1748" s="54">
        <f t="shared" si="70"/>
        <v>0</v>
      </c>
    </row>
    <row r="1749" ht="15.75">
      <c r="N1749" s="54">
        <f t="shared" si="70"/>
        <v>0</v>
      </c>
    </row>
    <row r="1750" ht="15.75">
      <c r="N1750" s="54">
        <f t="shared" si="70"/>
        <v>0</v>
      </c>
    </row>
    <row r="1751" ht="15.75">
      <c r="N1751" s="54">
        <f t="shared" si="70"/>
        <v>0</v>
      </c>
    </row>
    <row r="1752" ht="15.75">
      <c r="N1752" s="54">
        <f t="shared" si="70"/>
        <v>0</v>
      </c>
    </row>
    <row r="1753" ht="15.75">
      <c r="N1753" s="54">
        <f t="shared" si="70"/>
        <v>0</v>
      </c>
    </row>
    <row r="1754" ht="15.75">
      <c r="N1754" s="54">
        <f t="shared" si="70"/>
        <v>0</v>
      </c>
    </row>
    <row r="1755" ht="15.75">
      <c r="N1755" s="54">
        <f t="shared" si="70"/>
        <v>0</v>
      </c>
    </row>
    <row r="1756" ht="15.75">
      <c r="N1756" s="54">
        <f t="shared" si="70"/>
        <v>0</v>
      </c>
    </row>
    <row r="1757" ht="15.75">
      <c r="N1757" s="54">
        <f t="shared" si="70"/>
        <v>0</v>
      </c>
    </row>
    <row r="1758" ht="15.75">
      <c r="N1758" s="54">
        <f t="shared" si="70"/>
        <v>0</v>
      </c>
    </row>
    <row r="1759" ht="15.75">
      <c r="N1759" s="54">
        <f t="shared" si="70"/>
        <v>0</v>
      </c>
    </row>
    <row r="1760" ht="15.75">
      <c r="N1760" s="54">
        <f t="shared" si="70"/>
        <v>0</v>
      </c>
    </row>
    <row r="1761" ht="15.75">
      <c r="N1761" s="54">
        <f t="shared" si="70"/>
        <v>0</v>
      </c>
    </row>
    <row r="1762" ht="15.75">
      <c r="N1762" s="54">
        <f t="shared" si="70"/>
        <v>0</v>
      </c>
    </row>
    <row r="1763" ht="15.75">
      <c r="N1763" s="54">
        <f t="shared" si="70"/>
        <v>0</v>
      </c>
    </row>
    <row r="1764" ht="15.75">
      <c r="N1764" s="54">
        <f t="shared" si="70"/>
        <v>0</v>
      </c>
    </row>
    <row r="1765" ht="15.75">
      <c r="N1765" s="54">
        <f t="shared" si="70"/>
        <v>0</v>
      </c>
    </row>
    <row r="1766" ht="15.75">
      <c r="N1766" s="54">
        <f t="shared" si="70"/>
        <v>0</v>
      </c>
    </row>
    <row r="1767" ht="15.75">
      <c r="N1767" s="54">
        <f t="shared" si="70"/>
        <v>0</v>
      </c>
    </row>
    <row r="1768" ht="15.75">
      <c r="N1768" s="54">
        <f t="shared" si="70"/>
        <v>0</v>
      </c>
    </row>
    <row r="1769" ht="15.75">
      <c r="N1769" s="54">
        <f t="shared" si="70"/>
        <v>0</v>
      </c>
    </row>
    <row r="1770" ht="15.75">
      <c r="N1770" s="54">
        <f t="shared" si="70"/>
        <v>0</v>
      </c>
    </row>
    <row r="1771" ht="15.75">
      <c r="N1771" s="54">
        <f t="shared" si="70"/>
        <v>0</v>
      </c>
    </row>
    <row r="1772" ht="15.75">
      <c r="N1772" s="54">
        <f t="shared" si="70"/>
        <v>0</v>
      </c>
    </row>
    <row r="1773" ht="15.75">
      <c r="N1773" s="54">
        <f t="shared" si="70"/>
        <v>0</v>
      </c>
    </row>
    <row r="1774" ht="15.75">
      <c r="N1774" s="54">
        <f t="shared" si="70"/>
        <v>0</v>
      </c>
    </row>
    <row r="1775" ht="15.75">
      <c r="N1775" s="54">
        <f t="shared" si="70"/>
        <v>0</v>
      </c>
    </row>
    <row r="1776" ht="15.75">
      <c r="N1776" s="54">
        <f t="shared" si="70"/>
        <v>0</v>
      </c>
    </row>
    <row r="1777" ht="15.75">
      <c r="N1777" s="54">
        <f t="shared" si="70"/>
        <v>0</v>
      </c>
    </row>
    <row r="1778" ht="15.75">
      <c r="N1778" s="54">
        <f t="shared" si="70"/>
        <v>0</v>
      </c>
    </row>
    <row r="1779" ht="15.75">
      <c r="N1779" s="54">
        <f t="shared" si="70"/>
        <v>0</v>
      </c>
    </row>
    <row r="1780" ht="15.75">
      <c r="N1780" s="54">
        <f t="shared" si="70"/>
        <v>0</v>
      </c>
    </row>
    <row r="1781" ht="15.75">
      <c r="N1781" s="54">
        <f t="shared" si="70"/>
        <v>0</v>
      </c>
    </row>
    <row r="1782" ht="15.75">
      <c r="N1782" s="54">
        <f t="shared" si="70"/>
        <v>0</v>
      </c>
    </row>
    <row r="1783" ht="15.75">
      <c r="N1783" s="54">
        <f t="shared" si="70"/>
        <v>0</v>
      </c>
    </row>
    <row r="1784" ht="15.75">
      <c r="N1784" s="54">
        <f t="shared" si="70"/>
        <v>0</v>
      </c>
    </row>
    <row r="1785" ht="15.75">
      <c r="N1785" s="54">
        <f t="shared" si="70"/>
        <v>0</v>
      </c>
    </row>
    <row r="1786" ht="15.75">
      <c r="N1786" s="54">
        <f t="shared" si="70"/>
        <v>0</v>
      </c>
    </row>
    <row r="1787" ht="15.75">
      <c r="N1787" s="54">
        <f t="shared" si="70"/>
        <v>0</v>
      </c>
    </row>
    <row r="1788" ht="15.75">
      <c r="N1788" s="54">
        <f t="shared" si="70"/>
        <v>0</v>
      </c>
    </row>
    <row r="1789" ht="15.75">
      <c r="N1789" s="54">
        <f t="shared" si="70"/>
        <v>0</v>
      </c>
    </row>
    <row r="1790" ht="15.75">
      <c r="N1790" s="54">
        <f t="shared" si="70"/>
        <v>0</v>
      </c>
    </row>
    <row r="1791" ht="15.75">
      <c r="N1791" s="54">
        <f t="shared" si="70"/>
        <v>0</v>
      </c>
    </row>
    <row r="1792" ht="15.75">
      <c r="N1792" s="54">
        <f t="shared" si="70"/>
        <v>0</v>
      </c>
    </row>
    <row r="1793" ht="15.75">
      <c r="N1793" s="54">
        <f t="shared" si="70"/>
        <v>0</v>
      </c>
    </row>
    <row r="1794" ht="15.75">
      <c r="N1794" s="54">
        <f t="shared" si="70"/>
        <v>0</v>
      </c>
    </row>
    <row r="1795" ht="15.75">
      <c r="N1795" s="54">
        <f t="shared" si="70"/>
        <v>0</v>
      </c>
    </row>
    <row r="1796" ht="15.75">
      <c r="N1796" s="54">
        <f t="shared" si="70"/>
        <v>0</v>
      </c>
    </row>
    <row r="1797" ht="15.75">
      <c r="N1797" s="54">
        <f t="shared" si="70"/>
        <v>0</v>
      </c>
    </row>
    <row r="1798" ht="15.75">
      <c r="N1798" s="54">
        <f t="shared" si="70"/>
        <v>0</v>
      </c>
    </row>
    <row r="1799" ht="15.75">
      <c r="N1799" s="54">
        <f t="shared" si="70"/>
        <v>0</v>
      </c>
    </row>
    <row r="1800" ht="15.75">
      <c r="N1800" s="54">
        <f t="shared" si="70"/>
        <v>0</v>
      </c>
    </row>
    <row r="1801" ht="15.75">
      <c r="N1801" s="54">
        <f t="shared" si="70"/>
        <v>0</v>
      </c>
    </row>
    <row r="1802" ht="15.75">
      <c r="N1802" s="54">
        <f t="shared" si="70"/>
        <v>0</v>
      </c>
    </row>
    <row r="1803" ht="15.75">
      <c r="N1803" s="54">
        <f t="shared" si="70"/>
        <v>0</v>
      </c>
    </row>
    <row r="1804" ht="15.75">
      <c r="N1804" s="54">
        <f aca="true" t="shared" si="71" ref="N1804:N1867">C1804+F1804</f>
        <v>0</v>
      </c>
    </row>
    <row r="1805" ht="15.75">
      <c r="N1805" s="54">
        <f t="shared" si="71"/>
        <v>0</v>
      </c>
    </row>
    <row r="1806" ht="15.75">
      <c r="N1806" s="54">
        <f t="shared" si="71"/>
        <v>0</v>
      </c>
    </row>
    <row r="1807" ht="15.75">
      <c r="N1807" s="54">
        <f t="shared" si="71"/>
        <v>0</v>
      </c>
    </row>
    <row r="1808" ht="15.75">
      <c r="N1808" s="54">
        <f t="shared" si="71"/>
        <v>0</v>
      </c>
    </row>
    <row r="1809" ht="15.75">
      <c r="N1809" s="54">
        <f t="shared" si="71"/>
        <v>0</v>
      </c>
    </row>
    <row r="1810" ht="15.75">
      <c r="N1810" s="54">
        <f t="shared" si="71"/>
        <v>0</v>
      </c>
    </row>
    <row r="1811" ht="15.75">
      <c r="N1811" s="54">
        <f t="shared" si="71"/>
        <v>0</v>
      </c>
    </row>
    <row r="1812" ht="15.75">
      <c r="N1812" s="54">
        <f t="shared" si="71"/>
        <v>0</v>
      </c>
    </row>
    <row r="1813" ht="15.75">
      <c r="N1813" s="54">
        <f t="shared" si="71"/>
        <v>0</v>
      </c>
    </row>
    <row r="1814" ht="15.75">
      <c r="N1814" s="54">
        <f t="shared" si="71"/>
        <v>0</v>
      </c>
    </row>
    <row r="1815" ht="15.75">
      <c r="N1815" s="54">
        <f t="shared" si="71"/>
        <v>0</v>
      </c>
    </row>
    <row r="1816" ht="15.75">
      <c r="N1816" s="54">
        <f t="shared" si="71"/>
        <v>0</v>
      </c>
    </row>
    <row r="1817" ht="15.75">
      <c r="N1817" s="54">
        <f t="shared" si="71"/>
        <v>0</v>
      </c>
    </row>
    <row r="1818" ht="15.75">
      <c r="N1818" s="54">
        <f t="shared" si="71"/>
        <v>0</v>
      </c>
    </row>
    <row r="1819" ht="15.75">
      <c r="N1819" s="54">
        <f t="shared" si="71"/>
        <v>0</v>
      </c>
    </row>
    <row r="1820" ht="15.75">
      <c r="N1820" s="54">
        <f t="shared" si="71"/>
        <v>0</v>
      </c>
    </row>
    <row r="1821" ht="15.75">
      <c r="N1821" s="54">
        <f t="shared" si="71"/>
        <v>0</v>
      </c>
    </row>
    <row r="1822" ht="15.75">
      <c r="N1822" s="54">
        <f t="shared" si="71"/>
        <v>0</v>
      </c>
    </row>
    <row r="1823" ht="15.75">
      <c r="N1823" s="54">
        <f t="shared" si="71"/>
        <v>0</v>
      </c>
    </row>
    <row r="1824" ht="15.75">
      <c r="N1824" s="54">
        <f t="shared" si="71"/>
        <v>0</v>
      </c>
    </row>
    <row r="1825" ht="15.75">
      <c r="N1825" s="54">
        <f t="shared" si="71"/>
        <v>0</v>
      </c>
    </row>
    <row r="1826" ht="15.75">
      <c r="N1826" s="54">
        <f t="shared" si="71"/>
        <v>0</v>
      </c>
    </row>
    <row r="1827" ht="15.75">
      <c r="N1827" s="54">
        <f t="shared" si="71"/>
        <v>0</v>
      </c>
    </row>
    <row r="1828" ht="15.75">
      <c r="N1828" s="54">
        <f t="shared" si="71"/>
        <v>0</v>
      </c>
    </row>
    <row r="1829" ht="15.75">
      <c r="N1829" s="54">
        <f t="shared" si="71"/>
        <v>0</v>
      </c>
    </row>
    <row r="1830" ht="15.75">
      <c r="N1830" s="54">
        <f t="shared" si="71"/>
        <v>0</v>
      </c>
    </row>
    <row r="1831" ht="15.75">
      <c r="N1831" s="54">
        <f t="shared" si="71"/>
        <v>0</v>
      </c>
    </row>
    <row r="1832" ht="15.75">
      <c r="N1832" s="54">
        <f t="shared" si="71"/>
        <v>0</v>
      </c>
    </row>
    <row r="1833" ht="15.75">
      <c r="N1833" s="54">
        <f t="shared" si="71"/>
        <v>0</v>
      </c>
    </row>
    <row r="1834" ht="15.75">
      <c r="N1834" s="54">
        <f t="shared" si="71"/>
        <v>0</v>
      </c>
    </row>
    <row r="1835" ht="15.75">
      <c r="N1835" s="54">
        <f t="shared" si="71"/>
        <v>0</v>
      </c>
    </row>
    <row r="1836" ht="15.75">
      <c r="N1836" s="54">
        <f t="shared" si="71"/>
        <v>0</v>
      </c>
    </row>
    <row r="1837" ht="15.75">
      <c r="N1837" s="54">
        <f t="shared" si="71"/>
        <v>0</v>
      </c>
    </row>
    <row r="1838" ht="15.75">
      <c r="N1838" s="54">
        <f t="shared" si="71"/>
        <v>0</v>
      </c>
    </row>
    <row r="1839" ht="15.75">
      <c r="N1839" s="54">
        <f t="shared" si="71"/>
        <v>0</v>
      </c>
    </row>
    <row r="1840" ht="15.75">
      <c r="N1840" s="54">
        <f t="shared" si="71"/>
        <v>0</v>
      </c>
    </row>
    <row r="1841" ht="15.75">
      <c r="N1841" s="54">
        <f t="shared" si="71"/>
        <v>0</v>
      </c>
    </row>
    <row r="1842" ht="15.75">
      <c r="N1842" s="54">
        <f t="shared" si="71"/>
        <v>0</v>
      </c>
    </row>
    <row r="1843" ht="15.75">
      <c r="N1843" s="54">
        <f t="shared" si="71"/>
        <v>0</v>
      </c>
    </row>
    <row r="1844" ht="15.75">
      <c r="N1844" s="54">
        <f t="shared" si="71"/>
        <v>0</v>
      </c>
    </row>
    <row r="1845" ht="15.75">
      <c r="N1845" s="54">
        <f t="shared" si="71"/>
        <v>0</v>
      </c>
    </row>
    <row r="1846" ht="15.75">
      <c r="N1846" s="54">
        <f t="shared" si="71"/>
        <v>0</v>
      </c>
    </row>
    <row r="1847" ht="15.75">
      <c r="N1847" s="54">
        <f t="shared" si="71"/>
        <v>0</v>
      </c>
    </row>
    <row r="1848" ht="15.75">
      <c r="N1848" s="54">
        <f t="shared" si="71"/>
        <v>0</v>
      </c>
    </row>
    <row r="1849" ht="15.75">
      <c r="N1849" s="54">
        <f t="shared" si="71"/>
        <v>0</v>
      </c>
    </row>
    <row r="1850" ht="15.75">
      <c r="N1850" s="54">
        <f t="shared" si="71"/>
        <v>0</v>
      </c>
    </row>
    <row r="1851" ht="15.75">
      <c r="N1851" s="54">
        <f t="shared" si="71"/>
        <v>0</v>
      </c>
    </row>
    <row r="1852" ht="15.75">
      <c r="N1852" s="54">
        <f t="shared" si="71"/>
        <v>0</v>
      </c>
    </row>
    <row r="1853" ht="15.75">
      <c r="N1853" s="54">
        <f t="shared" si="71"/>
        <v>0</v>
      </c>
    </row>
    <row r="1854" ht="15.75">
      <c r="N1854" s="54">
        <f t="shared" si="71"/>
        <v>0</v>
      </c>
    </row>
    <row r="1855" ht="15.75">
      <c r="N1855" s="54">
        <f t="shared" si="71"/>
        <v>0</v>
      </c>
    </row>
    <row r="1856" ht="15.75">
      <c r="N1856" s="54">
        <f t="shared" si="71"/>
        <v>0</v>
      </c>
    </row>
    <row r="1857" ht="15.75">
      <c r="N1857" s="54">
        <f t="shared" si="71"/>
        <v>0</v>
      </c>
    </row>
    <row r="1858" ht="15.75">
      <c r="N1858" s="54">
        <f t="shared" si="71"/>
        <v>0</v>
      </c>
    </row>
    <row r="1859" ht="15.75">
      <c r="N1859" s="54">
        <f t="shared" si="71"/>
        <v>0</v>
      </c>
    </row>
    <row r="1860" ht="15.75">
      <c r="N1860" s="54">
        <f t="shared" si="71"/>
        <v>0</v>
      </c>
    </row>
    <row r="1861" ht="15.75">
      <c r="N1861" s="54">
        <f t="shared" si="71"/>
        <v>0</v>
      </c>
    </row>
    <row r="1862" ht="15.75">
      <c r="N1862" s="54">
        <f t="shared" si="71"/>
        <v>0</v>
      </c>
    </row>
    <row r="1863" ht="15.75">
      <c r="N1863" s="54">
        <f t="shared" si="71"/>
        <v>0</v>
      </c>
    </row>
    <row r="1864" ht="15.75">
      <c r="N1864" s="54">
        <f t="shared" si="71"/>
        <v>0</v>
      </c>
    </row>
    <row r="1865" ht="15.75">
      <c r="N1865" s="54">
        <f t="shared" si="71"/>
        <v>0</v>
      </c>
    </row>
    <row r="1866" ht="15.75">
      <c r="N1866" s="54">
        <f t="shared" si="71"/>
        <v>0</v>
      </c>
    </row>
    <row r="1867" ht="15.75">
      <c r="N1867" s="54">
        <f t="shared" si="71"/>
        <v>0</v>
      </c>
    </row>
    <row r="1868" ht="15.75">
      <c r="N1868" s="54">
        <f aca="true" t="shared" si="72" ref="N1868:N1931">C1868+F1868</f>
        <v>0</v>
      </c>
    </row>
    <row r="1869" ht="15.75">
      <c r="N1869" s="54">
        <f t="shared" si="72"/>
        <v>0</v>
      </c>
    </row>
    <row r="1870" ht="15.75">
      <c r="N1870" s="54">
        <f t="shared" si="72"/>
        <v>0</v>
      </c>
    </row>
    <row r="1871" ht="15.75">
      <c r="N1871" s="54">
        <f t="shared" si="72"/>
        <v>0</v>
      </c>
    </row>
    <row r="1872" ht="15.75">
      <c r="N1872" s="54">
        <f t="shared" si="72"/>
        <v>0</v>
      </c>
    </row>
    <row r="1873" ht="15.75">
      <c r="N1873" s="54">
        <f t="shared" si="72"/>
        <v>0</v>
      </c>
    </row>
    <row r="1874" ht="15.75">
      <c r="N1874" s="54">
        <f t="shared" si="72"/>
        <v>0</v>
      </c>
    </row>
    <row r="1875" ht="15.75">
      <c r="N1875" s="54">
        <f t="shared" si="72"/>
        <v>0</v>
      </c>
    </row>
    <row r="1876" ht="15.75">
      <c r="N1876" s="54">
        <f t="shared" si="72"/>
        <v>0</v>
      </c>
    </row>
    <row r="1877" ht="15.75">
      <c r="N1877" s="54">
        <f t="shared" si="72"/>
        <v>0</v>
      </c>
    </row>
    <row r="1878" ht="15.75">
      <c r="N1878" s="54">
        <f t="shared" si="72"/>
        <v>0</v>
      </c>
    </row>
    <row r="1879" ht="15.75">
      <c r="N1879" s="54">
        <f t="shared" si="72"/>
        <v>0</v>
      </c>
    </row>
    <row r="1880" ht="15.75">
      <c r="N1880" s="54">
        <f t="shared" si="72"/>
        <v>0</v>
      </c>
    </row>
    <row r="1881" ht="15.75">
      <c r="N1881" s="54">
        <f t="shared" si="72"/>
        <v>0</v>
      </c>
    </row>
    <row r="1882" ht="15.75">
      <c r="N1882" s="54">
        <f t="shared" si="72"/>
        <v>0</v>
      </c>
    </row>
    <row r="1883" ht="15.75">
      <c r="N1883" s="54">
        <f t="shared" si="72"/>
        <v>0</v>
      </c>
    </row>
    <row r="1884" ht="15.75">
      <c r="N1884" s="54">
        <f t="shared" si="72"/>
        <v>0</v>
      </c>
    </row>
    <row r="1885" ht="15.75">
      <c r="N1885" s="54">
        <f t="shared" si="72"/>
        <v>0</v>
      </c>
    </row>
    <row r="1886" ht="15.75">
      <c r="N1886" s="54">
        <f t="shared" si="72"/>
        <v>0</v>
      </c>
    </row>
    <row r="1887" ht="15.75">
      <c r="N1887" s="54">
        <f t="shared" si="72"/>
        <v>0</v>
      </c>
    </row>
    <row r="1888" ht="15.75">
      <c r="N1888" s="54">
        <f t="shared" si="72"/>
        <v>0</v>
      </c>
    </row>
    <row r="1889" ht="15.75">
      <c r="N1889" s="54">
        <f t="shared" si="72"/>
        <v>0</v>
      </c>
    </row>
    <row r="1890" ht="15.75">
      <c r="N1890" s="54">
        <f t="shared" si="72"/>
        <v>0</v>
      </c>
    </row>
    <row r="1891" ht="15.75">
      <c r="N1891" s="54">
        <f t="shared" si="72"/>
        <v>0</v>
      </c>
    </row>
    <row r="1892" ht="15.75">
      <c r="N1892" s="54">
        <f t="shared" si="72"/>
        <v>0</v>
      </c>
    </row>
    <row r="1893" ht="15.75">
      <c r="N1893" s="54">
        <f t="shared" si="72"/>
        <v>0</v>
      </c>
    </row>
    <row r="1894" ht="15.75">
      <c r="N1894" s="54">
        <f t="shared" si="72"/>
        <v>0</v>
      </c>
    </row>
    <row r="1895" ht="15.75">
      <c r="N1895" s="54">
        <f t="shared" si="72"/>
        <v>0</v>
      </c>
    </row>
    <row r="1896" ht="15.75">
      <c r="N1896" s="54">
        <f t="shared" si="72"/>
        <v>0</v>
      </c>
    </row>
    <row r="1897" ht="15.75">
      <c r="N1897" s="54">
        <f t="shared" si="72"/>
        <v>0</v>
      </c>
    </row>
    <row r="1898" ht="15.75">
      <c r="N1898" s="54">
        <f t="shared" si="72"/>
        <v>0</v>
      </c>
    </row>
    <row r="1899" ht="15.75">
      <c r="N1899" s="54">
        <f t="shared" si="72"/>
        <v>0</v>
      </c>
    </row>
    <row r="1900" ht="15.75">
      <c r="N1900" s="54">
        <f t="shared" si="72"/>
        <v>0</v>
      </c>
    </row>
    <row r="1901" ht="15.75">
      <c r="N1901" s="54">
        <f t="shared" si="72"/>
        <v>0</v>
      </c>
    </row>
    <row r="1902" ht="15.75">
      <c r="N1902" s="54">
        <f t="shared" si="72"/>
        <v>0</v>
      </c>
    </row>
    <row r="1903" ht="15.75">
      <c r="N1903" s="54">
        <f t="shared" si="72"/>
        <v>0</v>
      </c>
    </row>
    <row r="1904" ht="15.75">
      <c r="N1904" s="54">
        <f t="shared" si="72"/>
        <v>0</v>
      </c>
    </row>
    <row r="1905" ht="15.75">
      <c r="N1905" s="54">
        <f t="shared" si="72"/>
        <v>0</v>
      </c>
    </row>
    <row r="1906" ht="15.75">
      <c r="N1906" s="54">
        <f t="shared" si="72"/>
        <v>0</v>
      </c>
    </row>
    <row r="1907" ht="15.75">
      <c r="N1907" s="54">
        <f t="shared" si="72"/>
        <v>0</v>
      </c>
    </row>
    <row r="1908" ht="15.75">
      <c r="N1908" s="54">
        <f t="shared" si="72"/>
        <v>0</v>
      </c>
    </row>
    <row r="1909" ht="15.75">
      <c r="N1909" s="54">
        <f t="shared" si="72"/>
        <v>0</v>
      </c>
    </row>
    <row r="1910" ht="15.75">
      <c r="N1910" s="54">
        <f t="shared" si="72"/>
        <v>0</v>
      </c>
    </row>
    <row r="1911" ht="15.75">
      <c r="N1911" s="54">
        <f t="shared" si="72"/>
        <v>0</v>
      </c>
    </row>
    <row r="1912" ht="15.75">
      <c r="N1912" s="54">
        <f t="shared" si="72"/>
        <v>0</v>
      </c>
    </row>
    <row r="1913" ht="15.75">
      <c r="N1913" s="54">
        <f t="shared" si="72"/>
        <v>0</v>
      </c>
    </row>
    <row r="1914" ht="15.75">
      <c r="N1914" s="54">
        <f t="shared" si="72"/>
        <v>0</v>
      </c>
    </row>
    <row r="1915" ht="15.75">
      <c r="N1915" s="54">
        <f t="shared" si="72"/>
        <v>0</v>
      </c>
    </row>
    <row r="1916" ht="15.75">
      <c r="N1916" s="54">
        <f t="shared" si="72"/>
        <v>0</v>
      </c>
    </row>
    <row r="1917" ht="15.75">
      <c r="N1917" s="54">
        <f t="shared" si="72"/>
        <v>0</v>
      </c>
    </row>
    <row r="1918" ht="15.75">
      <c r="N1918" s="54">
        <f t="shared" si="72"/>
        <v>0</v>
      </c>
    </row>
    <row r="1919" ht="15.75">
      <c r="N1919" s="54">
        <f t="shared" si="72"/>
        <v>0</v>
      </c>
    </row>
    <row r="1920" ht="15.75">
      <c r="N1920" s="54">
        <f t="shared" si="72"/>
        <v>0</v>
      </c>
    </row>
    <row r="1921" ht="15.75">
      <c r="N1921" s="54">
        <f t="shared" si="72"/>
        <v>0</v>
      </c>
    </row>
    <row r="1922" ht="15.75">
      <c r="N1922" s="54">
        <f t="shared" si="72"/>
        <v>0</v>
      </c>
    </row>
    <row r="1923" ht="15.75">
      <c r="N1923" s="54">
        <f t="shared" si="72"/>
        <v>0</v>
      </c>
    </row>
    <row r="1924" ht="15.75">
      <c r="N1924" s="54">
        <f t="shared" si="72"/>
        <v>0</v>
      </c>
    </row>
    <row r="1925" ht="15.75">
      <c r="N1925" s="54">
        <f t="shared" si="72"/>
        <v>0</v>
      </c>
    </row>
    <row r="1926" ht="15.75">
      <c r="N1926" s="54">
        <f t="shared" si="72"/>
        <v>0</v>
      </c>
    </row>
    <row r="1927" ht="15.75">
      <c r="N1927" s="54">
        <f t="shared" si="72"/>
        <v>0</v>
      </c>
    </row>
    <row r="1928" ht="15.75">
      <c r="N1928" s="54">
        <f t="shared" si="72"/>
        <v>0</v>
      </c>
    </row>
    <row r="1929" ht="15.75">
      <c r="N1929" s="54">
        <f t="shared" si="72"/>
        <v>0</v>
      </c>
    </row>
    <row r="1930" ht="15.75">
      <c r="N1930" s="54">
        <f t="shared" si="72"/>
        <v>0</v>
      </c>
    </row>
    <row r="1931" ht="15.75">
      <c r="N1931" s="54">
        <f t="shared" si="72"/>
        <v>0</v>
      </c>
    </row>
    <row r="1932" ht="15.75">
      <c r="N1932" s="54">
        <f aca="true" t="shared" si="73" ref="N1932:N1995">C1932+F1932</f>
        <v>0</v>
      </c>
    </row>
    <row r="1933" ht="15.75">
      <c r="N1933" s="54">
        <f t="shared" si="73"/>
        <v>0</v>
      </c>
    </row>
    <row r="1934" ht="15.75">
      <c r="N1934" s="54">
        <f t="shared" si="73"/>
        <v>0</v>
      </c>
    </row>
    <row r="1935" ht="15.75">
      <c r="N1935" s="54">
        <f t="shared" si="73"/>
        <v>0</v>
      </c>
    </row>
    <row r="1936" ht="15.75">
      <c r="N1936" s="54">
        <f t="shared" si="73"/>
        <v>0</v>
      </c>
    </row>
    <row r="1937" ht="15.75">
      <c r="N1937" s="54">
        <f t="shared" si="73"/>
        <v>0</v>
      </c>
    </row>
    <row r="1938" ht="15.75">
      <c r="N1938" s="54">
        <f t="shared" si="73"/>
        <v>0</v>
      </c>
    </row>
    <row r="1939" ht="15.75">
      <c r="N1939" s="54">
        <f t="shared" si="73"/>
        <v>0</v>
      </c>
    </row>
    <row r="1940" ht="15.75">
      <c r="N1940" s="54">
        <f t="shared" si="73"/>
        <v>0</v>
      </c>
    </row>
    <row r="1941" ht="15.75">
      <c r="N1941" s="54">
        <f t="shared" si="73"/>
        <v>0</v>
      </c>
    </row>
    <row r="1942" ht="15.75">
      <c r="N1942" s="54">
        <f t="shared" si="73"/>
        <v>0</v>
      </c>
    </row>
    <row r="1943" ht="15.75">
      <c r="N1943" s="54">
        <f t="shared" si="73"/>
        <v>0</v>
      </c>
    </row>
    <row r="1944" ht="15.75">
      <c r="N1944" s="54">
        <f t="shared" si="73"/>
        <v>0</v>
      </c>
    </row>
    <row r="1945" ht="15.75">
      <c r="N1945" s="54">
        <f t="shared" si="73"/>
        <v>0</v>
      </c>
    </row>
    <row r="1946" ht="15.75">
      <c r="N1946" s="54">
        <f t="shared" si="73"/>
        <v>0</v>
      </c>
    </row>
    <row r="1947" ht="15.75">
      <c r="N1947" s="54">
        <f t="shared" si="73"/>
        <v>0</v>
      </c>
    </row>
    <row r="1948" ht="15.75">
      <c r="N1948" s="54">
        <f t="shared" si="73"/>
        <v>0</v>
      </c>
    </row>
    <row r="1949" ht="15.75">
      <c r="N1949" s="54">
        <f t="shared" si="73"/>
        <v>0</v>
      </c>
    </row>
    <row r="1950" ht="15.75">
      <c r="N1950" s="54">
        <f t="shared" si="73"/>
        <v>0</v>
      </c>
    </row>
    <row r="1951" ht="15.75">
      <c r="N1951" s="54">
        <f t="shared" si="73"/>
        <v>0</v>
      </c>
    </row>
    <row r="1952" ht="15.75">
      <c r="N1952" s="54">
        <f t="shared" si="73"/>
        <v>0</v>
      </c>
    </row>
    <row r="1953" ht="15.75">
      <c r="N1953" s="54">
        <f t="shared" si="73"/>
        <v>0</v>
      </c>
    </row>
    <row r="1954" ht="15.75">
      <c r="N1954" s="54">
        <f t="shared" si="73"/>
        <v>0</v>
      </c>
    </row>
    <row r="1955" ht="15.75">
      <c r="N1955" s="54">
        <f t="shared" si="73"/>
        <v>0</v>
      </c>
    </row>
    <row r="1956" ht="15.75">
      <c r="N1956" s="54">
        <f t="shared" si="73"/>
        <v>0</v>
      </c>
    </row>
    <row r="1957" ht="15.75">
      <c r="N1957" s="54">
        <f t="shared" si="73"/>
        <v>0</v>
      </c>
    </row>
    <row r="1958" ht="15.75">
      <c r="N1958" s="54">
        <f t="shared" si="73"/>
        <v>0</v>
      </c>
    </row>
    <row r="1959" ht="15.75">
      <c r="N1959" s="54">
        <f t="shared" si="73"/>
        <v>0</v>
      </c>
    </row>
    <row r="1960" ht="15.75">
      <c r="N1960" s="54">
        <f t="shared" si="73"/>
        <v>0</v>
      </c>
    </row>
    <row r="1961" ht="15.75">
      <c r="N1961" s="54">
        <f t="shared" si="73"/>
        <v>0</v>
      </c>
    </row>
    <row r="1962" ht="15.75">
      <c r="N1962" s="54">
        <f t="shared" si="73"/>
        <v>0</v>
      </c>
    </row>
    <row r="1963" ht="15.75">
      <c r="N1963" s="54">
        <f t="shared" si="73"/>
        <v>0</v>
      </c>
    </row>
    <row r="1964" ht="15.75">
      <c r="N1964" s="54">
        <f t="shared" si="73"/>
        <v>0</v>
      </c>
    </row>
    <row r="1965" ht="15.75">
      <c r="N1965" s="54">
        <f t="shared" si="73"/>
        <v>0</v>
      </c>
    </row>
    <row r="1966" ht="15.75">
      <c r="N1966" s="54">
        <f t="shared" si="73"/>
        <v>0</v>
      </c>
    </row>
    <row r="1967" ht="15.75">
      <c r="N1967" s="54">
        <f t="shared" si="73"/>
        <v>0</v>
      </c>
    </row>
    <row r="1968" ht="15.75">
      <c r="N1968" s="54">
        <f t="shared" si="73"/>
        <v>0</v>
      </c>
    </row>
    <row r="1969" ht="15.75">
      <c r="N1969" s="54">
        <f t="shared" si="73"/>
        <v>0</v>
      </c>
    </row>
    <row r="1970" ht="15.75">
      <c r="N1970" s="54">
        <f t="shared" si="73"/>
        <v>0</v>
      </c>
    </row>
    <row r="1971" ht="15.75">
      <c r="N1971" s="54">
        <f t="shared" si="73"/>
        <v>0</v>
      </c>
    </row>
    <row r="1972" ht="15.75">
      <c r="N1972" s="54">
        <f t="shared" si="73"/>
        <v>0</v>
      </c>
    </row>
    <row r="1973" ht="15.75">
      <c r="N1973" s="54">
        <f t="shared" si="73"/>
        <v>0</v>
      </c>
    </row>
    <row r="1974" ht="15.75">
      <c r="N1974" s="54">
        <f t="shared" si="73"/>
        <v>0</v>
      </c>
    </row>
    <row r="1975" ht="15.75">
      <c r="N1975" s="54">
        <f t="shared" si="73"/>
        <v>0</v>
      </c>
    </row>
    <row r="1976" ht="15.75">
      <c r="N1976" s="54">
        <f t="shared" si="73"/>
        <v>0</v>
      </c>
    </row>
    <row r="1977" ht="15.75">
      <c r="N1977" s="54">
        <f t="shared" si="73"/>
        <v>0</v>
      </c>
    </row>
    <row r="1978" ht="15.75">
      <c r="N1978" s="54">
        <f t="shared" si="73"/>
        <v>0</v>
      </c>
    </row>
    <row r="1979" ht="15.75">
      <c r="N1979" s="54">
        <f t="shared" si="73"/>
        <v>0</v>
      </c>
    </row>
    <row r="1980" ht="15.75">
      <c r="N1980" s="54">
        <f t="shared" si="73"/>
        <v>0</v>
      </c>
    </row>
    <row r="1981" ht="15.75">
      <c r="N1981" s="54">
        <f t="shared" si="73"/>
        <v>0</v>
      </c>
    </row>
    <row r="1982" ht="15.75">
      <c r="N1982" s="54">
        <f t="shared" si="73"/>
        <v>0</v>
      </c>
    </row>
    <row r="1983" ht="15.75">
      <c r="N1983" s="54">
        <f t="shared" si="73"/>
        <v>0</v>
      </c>
    </row>
    <row r="1984" ht="15.75">
      <c r="N1984" s="54">
        <f t="shared" si="73"/>
        <v>0</v>
      </c>
    </row>
    <row r="1985" ht="15.75">
      <c r="N1985" s="54">
        <f t="shared" si="73"/>
        <v>0</v>
      </c>
    </row>
    <row r="1986" ht="15.75">
      <c r="N1986" s="54">
        <f t="shared" si="73"/>
        <v>0</v>
      </c>
    </row>
    <row r="1987" ht="15.75">
      <c r="N1987" s="54">
        <f t="shared" si="73"/>
        <v>0</v>
      </c>
    </row>
    <row r="1988" ht="15.75">
      <c r="N1988" s="54">
        <f t="shared" si="73"/>
        <v>0</v>
      </c>
    </row>
    <row r="1989" ht="15.75">
      <c r="N1989" s="54">
        <f t="shared" si="73"/>
        <v>0</v>
      </c>
    </row>
    <row r="1990" ht="15.75">
      <c r="N1990" s="54">
        <f t="shared" si="73"/>
        <v>0</v>
      </c>
    </row>
    <row r="1991" ht="15.75">
      <c r="N1991" s="54">
        <f t="shared" si="73"/>
        <v>0</v>
      </c>
    </row>
    <row r="1992" ht="15.75">
      <c r="N1992" s="54">
        <f t="shared" si="73"/>
        <v>0</v>
      </c>
    </row>
    <row r="1993" ht="15.75">
      <c r="N1993" s="54">
        <f t="shared" si="73"/>
        <v>0</v>
      </c>
    </row>
    <row r="1994" ht="15.75">
      <c r="N1994" s="54">
        <f t="shared" si="73"/>
        <v>0</v>
      </c>
    </row>
    <row r="1995" ht="15.75">
      <c r="N1995" s="54">
        <f t="shared" si="73"/>
        <v>0</v>
      </c>
    </row>
    <row r="1996" ht="15.75">
      <c r="N1996" s="54">
        <f aca="true" t="shared" si="74" ref="N1996:N2059">C1996+F1996</f>
        <v>0</v>
      </c>
    </row>
    <row r="1997" ht="15.75">
      <c r="N1997" s="54">
        <f t="shared" si="74"/>
        <v>0</v>
      </c>
    </row>
    <row r="1998" ht="15.75">
      <c r="N1998" s="54">
        <f t="shared" si="74"/>
        <v>0</v>
      </c>
    </row>
    <row r="1999" ht="15.75">
      <c r="N1999" s="54">
        <f t="shared" si="74"/>
        <v>0</v>
      </c>
    </row>
    <row r="2000" ht="15.75">
      <c r="N2000" s="54">
        <f t="shared" si="74"/>
        <v>0</v>
      </c>
    </row>
    <row r="2001" ht="15.75">
      <c r="N2001" s="54">
        <f t="shared" si="74"/>
        <v>0</v>
      </c>
    </row>
    <row r="2002" ht="15.75">
      <c r="N2002" s="54">
        <f t="shared" si="74"/>
        <v>0</v>
      </c>
    </row>
    <row r="2003" ht="15.75">
      <c r="N2003" s="54">
        <f t="shared" si="74"/>
        <v>0</v>
      </c>
    </row>
    <row r="2004" ht="15.75">
      <c r="N2004" s="54">
        <f t="shared" si="74"/>
        <v>0</v>
      </c>
    </row>
    <row r="2005" ht="15.75">
      <c r="N2005" s="54">
        <f t="shared" si="74"/>
        <v>0</v>
      </c>
    </row>
    <row r="2006" ht="15.75">
      <c r="N2006" s="54">
        <f t="shared" si="74"/>
        <v>0</v>
      </c>
    </row>
    <row r="2007" ht="15.75">
      <c r="N2007" s="54">
        <f t="shared" si="74"/>
        <v>0</v>
      </c>
    </row>
    <row r="2008" ht="15.75">
      <c r="N2008" s="54">
        <f t="shared" si="74"/>
        <v>0</v>
      </c>
    </row>
    <row r="2009" ht="15.75">
      <c r="N2009" s="54">
        <f t="shared" si="74"/>
        <v>0</v>
      </c>
    </row>
    <row r="2010" ht="15.75">
      <c r="N2010" s="54">
        <f t="shared" si="74"/>
        <v>0</v>
      </c>
    </row>
    <row r="2011" ht="15.75">
      <c r="N2011" s="54">
        <f t="shared" si="74"/>
        <v>0</v>
      </c>
    </row>
    <row r="2012" ht="15.75">
      <c r="N2012" s="54">
        <f t="shared" si="74"/>
        <v>0</v>
      </c>
    </row>
    <row r="2013" ht="15.75">
      <c r="N2013" s="54">
        <f t="shared" si="74"/>
        <v>0</v>
      </c>
    </row>
    <row r="2014" ht="15.75">
      <c r="N2014" s="54">
        <f t="shared" si="74"/>
        <v>0</v>
      </c>
    </row>
    <row r="2015" ht="15.75">
      <c r="N2015" s="54">
        <f t="shared" si="74"/>
        <v>0</v>
      </c>
    </row>
    <row r="2016" ht="15.75">
      <c r="N2016" s="54">
        <f t="shared" si="74"/>
        <v>0</v>
      </c>
    </row>
    <row r="2017" ht="15.75">
      <c r="N2017" s="54">
        <f t="shared" si="74"/>
        <v>0</v>
      </c>
    </row>
    <row r="2018" ht="15.75">
      <c r="N2018" s="54">
        <f t="shared" si="74"/>
        <v>0</v>
      </c>
    </row>
    <row r="2019" ht="15.75">
      <c r="N2019" s="54">
        <f t="shared" si="74"/>
        <v>0</v>
      </c>
    </row>
    <row r="2020" ht="15.75">
      <c r="N2020" s="54">
        <f t="shared" si="74"/>
        <v>0</v>
      </c>
    </row>
    <row r="2021" ht="15.75">
      <c r="N2021" s="54">
        <f t="shared" si="74"/>
        <v>0</v>
      </c>
    </row>
    <row r="2022" ht="15.75">
      <c r="N2022" s="54">
        <f t="shared" si="74"/>
        <v>0</v>
      </c>
    </row>
    <row r="2023" ht="15.75">
      <c r="N2023" s="54">
        <f t="shared" si="74"/>
        <v>0</v>
      </c>
    </row>
    <row r="2024" ht="15.75">
      <c r="N2024" s="54">
        <f t="shared" si="74"/>
        <v>0</v>
      </c>
    </row>
    <row r="2025" ht="15.75">
      <c r="N2025" s="54">
        <f t="shared" si="74"/>
        <v>0</v>
      </c>
    </row>
    <row r="2026" ht="15.75">
      <c r="N2026" s="54">
        <f t="shared" si="74"/>
        <v>0</v>
      </c>
    </row>
    <row r="2027" ht="15.75">
      <c r="N2027" s="54">
        <f t="shared" si="74"/>
        <v>0</v>
      </c>
    </row>
    <row r="2028" ht="15.75">
      <c r="N2028" s="54">
        <f t="shared" si="74"/>
        <v>0</v>
      </c>
    </row>
    <row r="2029" ht="15.75">
      <c r="N2029" s="54">
        <f t="shared" si="74"/>
        <v>0</v>
      </c>
    </row>
    <row r="2030" ht="15.75">
      <c r="N2030" s="54">
        <f t="shared" si="74"/>
        <v>0</v>
      </c>
    </row>
    <row r="2031" ht="15.75">
      <c r="N2031" s="54">
        <f t="shared" si="74"/>
        <v>0</v>
      </c>
    </row>
    <row r="2032" ht="15.75">
      <c r="N2032" s="54">
        <f t="shared" si="74"/>
        <v>0</v>
      </c>
    </row>
    <row r="2033" ht="15.75">
      <c r="N2033" s="54">
        <f t="shared" si="74"/>
        <v>0</v>
      </c>
    </row>
    <row r="2034" ht="15.75">
      <c r="N2034" s="54">
        <f t="shared" si="74"/>
        <v>0</v>
      </c>
    </row>
    <row r="2035" ht="15.75">
      <c r="N2035" s="54">
        <f t="shared" si="74"/>
        <v>0</v>
      </c>
    </row>
    <row r="2036" ht="15.75">
      <c r="N2036" s="54">
        <f t="shared" si="74"/>
        <v>0</v>
      </c>
    </row>
    <row r="2037" ht="15.75">
      <c r="N2037" s="54">
        <f t="shared" si="74"/>
        <v>0</v>
      </c>
    </row>
    <row r="2038" ht="15.75">
      <c r="N2038" s="54">
        <f t="shared" si="74"/>
        <v>0</v>
      </c>
    </row>
    <row r="2039" ht="15.75">
      <c r="N2039" s="54">
        <f t="shared" si="74"/>
        <v>0</v>
      </c>
    </row>
    <row r="2040" ht="15.75">
      <c r="N2040" s="54">
        <f t="shared" si="74"/>
        <v>0</v>
      </c>
    </row>
    <row r="2041" ht="15.75">
      <c r="N2041" s="54">
        <f t="shared" si="74"/>
        <v>0</v>
      </c>
    </row>
    <row r="2042" ht="15.75">
      <c r="N2042" s="54">
        <f t="shared" si="74"/>
        <v>0</v>
      </c>
    </row>
    <row r="2043" ht="15.75">
      <c r="N2043" s="54">
        <f t="shared" si="74"/>
        <v>0</v>
      </c>
    </row>
    <row r="2044" ht="15.75">
      <c r="N2044" s="54">
        <f t="shared" si="74"/>
        <v>0</v>
      </c>
    </row>
    <row r="2045" ht="15.75">
      <c r="N2045" s="54">
        <f t="shared" si="74"/>
        <v>0</v>
      </c>
    </row>
    <row r="2046" ht="15.75">
      <c r="N2046" s="54">
        <f t="shared" si="74"/>
        <v>0</v>
      </c>
    </row>
    <row r="2047" ht="15.75">
      <c r="N2047" s="54">
        <f t="shared" si="74"/>
        <v>0</v>
      </c>
    </row>
    <row r="2048" ht="15.75">
      <c r="N2048" s="54">
        <f t="shared" si="74"/>
        <v>0</v>
      </c>
    </row>
    <row r="2049" ht="15.75">
      <c r="N2049" s="54">
        <f t="shared" si="74"/>
        <v>0</v>
      </c>
    </row>
    <row r="2050" ht="15.75">
      <c r="N2050" s="54">
        <f t="shared" si="74"/>
        <v>0</v>
      </c>
    </row>
    <row r="2051" ht="15.75">
      <c r="N2051" s="54">
        <f t="shared" si="74"/>
        <v>0</v>
      </c>
    </row>
    <row r="2052" ht="15.75">
      <c r="N2052" s="54">
        <f t="shared" si="74"/>
        <v>0</v>
      </c>
    </row>
    <row r="2053" ht="15.75">
      <c r="N2053" s="54">
        <f t="shared" si="74"/>
        <v>0</v>
      </c>
    </row>
    <row r="2054" ht="15.75">
      <c r="N2054" s="54">
        <f t="shared" si="74"/>
        <v>0</v>
      </c>
    </row>
    <row r="2055" ht="15.75">
      <c r="N2055" s="54">
        <f t="shared" si="74"/>
        <v>0</v>
      </c>
    </row>
    <row r="2056" ht="15.75">
      <c r="N2056" s="54">
        <f t="shared" si="74"/>
        <v>0</v>
      </c>
    </row>
    <row r="2057" ht="15.75">
      <c r="N2057" s="54">
        <f t="shared" si="74"/>
        <v>0</v>
      </c>
    </row>
    <row r="2058" ht="15.75">
      <c r="N2058" s="54">
        <f t="shared" si="74"/>
        <v>0</v>
      </c>
    </row>
    <row r="2059" ht="15.75">
      <c r="N2059" s="54">
        <f t="shared" si="74"/>
        <v>0</v>
      </c>
    </row>
    <row r="2060" ht="15.75">
      <c r="N2060" s="54">
        <f aca="true" t="shared" si="75" ref="N2060:N2123">C2060+F2060</f>
        <v>0</v>
      </c>
    </row>
    <row r="2061" ht="15.75">
      <c r="N2061" s="54">
        <f t="shared" si="75"/>
        <v>0</v>
      </c>
    </row>
    <row r="2062" ht="15.75">
      <c r="N2062" s="54">
        <f t="shared" si="75"/>
        <v>0</v>
      </c>
    </row>
    <row r="2063" ht="15.75">
      <c r="N2063" s="54">
        <f t="shared" si="75"/>
        <v>0</v>
      </c>
    </row>
    <row r="2064" ht="15.75">
      <c r="N2064" s="54">
        <f t="shared" si="75"/>
        <v>0</v>
      </c>
    </row>
    <row r="2065" ht="15.75">
      <c r="N2065" s="54">
        <f t="shared" si="75"/>
        <v>0</v>
      </c>
    </row>
    <row r="2066" ht="15.75">
      <c r="N2066" s="54">
        <f t="shared" si="75"/>
        <v>0</v>
      </c>
    </row>
    <row r="2067" ht="15.75">
      <c r="N2067" s="54">
        <f t="shared" si="75"/>
        <v>0</v>
      </c>
    </row>
    <row r="2068" ht="15.75">
      <c r="N2068" s="54">
        <f t="shared" si="75"/>
        <v>0</v>
      </c>
    </row>
    <row r="2069" ht="15.75">
      <c r="N2069" s="54">
        <f t="shared" si="75"/>
        <v>0</v>
      </c>
    </row>
    <row r="2070" ht="15.75">
      <c r="N2070" s="54">
        <f t="shared" si="75"/>
        <v>0</v>
      </c>
    </row>
    <row r="2071" ht="15.75">
      <c r="N2071" s="54">
        <f t="shared" si="75"/>
        <v>0</v>
      </c>
    </row>
    <row r="2072" ht="15.75">
      <c r="N2072" s="54">
        <f t="shared" si="75"/>
        <v>0</v>
      </c>
    </row>
    <row r="2073" ht="15.75">
      <c r="N2073" s="54">
        <f t="shared" si="75"/>
        <v>0</v>
      </c>
    </row>
    <row r="2074" ht="15.75">
      <c r="N2074" s="54">
        <f t="shared" si="75"/>
        <v>0</v>
      </c>
    </row>
    <row r="2075" ht="15.75">
      <c r="N2075" s="54">
        <f t="shared" si="75"/>
        <v>0</v>
      </c>
    </row>
    <row r="2076" ht="15.75">
      <c r="N2076" s="54">
        <f t="shared" si="75"/>
        <v>0</v>
      </c>
    </row>
    <row r="2077" ht="15.75">
      <c r="N2077" s="54">
        <f t="shared" si="75"/>
        <v>0</v>
      </c>
    </row>
    <row r="2078" ht="15.75">
      <c r="N2078" s="54">
        <f t="shared" si="75"/>
        <v>0</v>
      </c>
    </row>
    <row r="2079" ht="15.75">
      <c r="N2079" s="54">
        <f t="shared" si="75"/>
        <v>0</v>
      </c>
    </row>
    <row r="2080" ht="15.75">
      <c r="N2080" s="54">
        <f t="shared" si="75"/>
        <v>0</v>
      </c>
    </row>
    <row r="2081" ht="15.75">
      <c r="N2081" s="54">
        <f t="shared" si="75"/>
        <v>0</v>
      </c>
    </row>
    <row r="2082" ht="15.75">
      <c r="N2082" s="54">
        <f t="shared" si="75"/>
        <v>0</v>
      </c>
    </row>
    <row r="2083" ht="15.75">
      <c r="N2083" s="54">
        <f t="shared" si="75"/>
        <v>0</v>
      </c>
    </row>
    <row r="2084" ht="15.75">
      <c r="N2084" s="54">
        <f t="shared" si="75"/>
        <v>0</v>
      </c>
    </row>
    <row r="2085" ht="15.75">
      <c r="N2085" s="54">
        <f t="shared" si="75"/>
        <v>0</v>
      </c>
    </row>
    <row r="2086" ht="15.75">
      <c r="N2086" s="54">
        <f t="shared" si="75"/>
        <v>0</v>
      </c>
    </row>
    <row r="2087" ht="15.75">
      <c r="N2087" s="54">
        <f t="shared" si="75"/>
        <v>0</v>
      </c>
    </row>
    <row r="2088" ht="15.75">
      <c r="N2088" s="54">
        <f t="shared" si="75"/>
        <v>0</v>
      </c>
    </row>
    <row r="2089" ht="15.75">
      <c r="N2089" s="54">
        <f t="shared" si="75"/>
        <v>0</v>
      </c>
    </row>
    <row r="2090" ht="15.75">
      <c r="N2090" s="54">
        <f t="shared" si="75"/>
        <v>0</v>
      </c>
    </row>
    <row r="2091" ht="15.75">
      <c r="N2091" s="54">
        <f t="shared" si="75"/>
        <v>0</v>
      </c>
    </row>
    <row r="2092" ht="15.75">
      <c r="N2092" s="54">
        <f t="shared" si="75"/>
        <v>0</v>
      </c>
    </row>
    <row r="2093" ht="15.75">
      <c r="N2093" s="54">
        <f t="shared" si="75"/>
        <v>0</v>
      </c>
    </row>
    <row r="2094" ht="15.75">
      <c r="N2094" s="54">
        <f t="shared" si="75"/>
        <v>0</v>
      </c>
    </row>
    <row r="2095" ht="15.75">
      <c r="N2095" s="54">
        <f t="shared" si="75"/>
        <v>0</v>
      </c>
    </row>
    <row r="2096" ht="15.75">
      <c r="N2096" s="54">
        <f t="shared" si="75"/>
        <v>0</v>
      </c>
    </row>
    <row r="2097" ht="15.75">
      <c r="N2097" s="54">
        <f t="shared" si="75"/>
        <v>0</v>
      </c>
    </row>
    <row r="2098" ht="15.75">
      <c r="N2098" s="54">
        <f t="shared" si="75"/>
        <v>0</v>
      </c>
    </row>
    <row r="2099" ht="15.75">
      <c r="N2099" s="54">
        <f t="shared" si="75"/>
        <v>0</v>
      </c>
    </row>
    <row r="2100" ht="15.75">
      <c r="N2100" s="54">
        <f t="shared" si="75"/>
        <v>0</v>
      </c>
    </row>
    <row r="2101" ht="15.75">
      <c r="N2101" s="54">
        <f t="shared" si="75"/>
        <v>0</v>
      </c>
    </row>
    <row r="2102" ht="15.75">
      <c r="N2102" s="54">
        <f t="shared" si="75"/>
        <v>0</v>
      </c>
    </row>
    <row r="2103" ht="15.75">
      <c r="N2103" s="54">
        <f t="shared" si="75"/>
        <v>0</v>
      </c>
    </row>
    <row r="2104" ht="15.75">
      <c r="N2104" s="54">
        <f t="shared" si="75"/>
        <v>0</v>
      </c>
    </row>
    <row r="2105" ht="15.75">
      <c r="N2105" s="54">
        <f t="shared" si="75"/>
        <v>0</v>
      </c>
    </row>
    <row r="2106" ht="15.75">
      <c r="N2106" s="54">
        <f t="shared" si="75"/>
        <v>0</v>
      </c>
    </row>
    <row r="2107" ht="15.75">
      <c r="N2107" s="54">
        <f t="shared" si="75"/>
        <v>0</v>
      </c>
    </row>
    <row r="2108" ht="15.75">
      <c r="N2108" s="54">
        <f t="shared" si="75"/>
        <v>0</v>
      </c>
    </row>
    <row r="2109" ht="15.75">
      <c r="N2109" s="54">
        <f t="shared" si="75"/>
        <v>0</v>
      </c>
    </row>
    <row r="2110" ht="15.75">
      <c r="N2110" s="54">
        <f t="shared" si="75"/>
        <v>0</v>
      </c>
    </row>
    <row r="2111" ht="15.75">
      <c r="N2111" s="54">
        <f t="shared" si="75"/>
        <v>0</v>
      </c>
    </row>
    <row r="2112" ht="15.75">
      <c r="N2112" s="54">
        <f t="shared" si="75"/>
        <v>0</v>
      </c>
    </row>
    <row r="2113" ht="15.75">
      <c r="N2113" s="54">
        <f t="shared" si="75"/>
        <v>0</v>
      </c>
    </row>
    <row r="2114" ht="15.75">
      <c r="N2114" s="54">
        <f t="shared" si="75"/>
        <v>0</v>
      </c>
    </row>
    <row r="2115" ht="15.75">
      <c r="N2115" s="54">
        <f t="shared" si="75"/>
        <v>0</v>
      </c>
    </row>
    <row r="2116" ht="15.75">
      <c r="N2116" s="54">
        <f t="shared" si="75"/>
        <v>0</v>
      </c>
    </row>
    <row r="2117" ht="15.75">
      <c r="N2117" s="54">
        <f t="shared" si="75"/>
        <v>0</v>
      </c>
    </row>
    <row r="2118" ht="15.75">
      <c r="N2118" s="54">
        <f t="shared" si="75"/>
        <v>0</v>
      </c>
    </row>
    <row r="2119" ht="15.75">
      <c r="N2119" s="54">
        <f t="shared" si="75"/>
        <v>0</v>
      </c>
    </row>
    <row r="2120" ht="15.75">
      <c r="N2120" s="54">
        <f t="shared" si="75"/>
        <v>0</v>
      </c>
    </row>
    <row r="2121" ht="15.75">
      <c r="N2121" s="54">
        <f t="shared" si="75"/>
        <v>0</v>
      </c>
    </row>
    <row r="2122" ht="15.75">
      <c r="N2122" s="54">
        <f t="shared" si="75"/>
        <v>0</v>
      </c>
    </row>
    <row r="2123" ht="15.75">
      <c r="N2123" s="54">
        <f t="shared" si="75"/>
        <v>0</v>
      </c>
    </row>
    <row r="2124" ht="15.75">
      <c r="N2124" s="54">
        <f aca="true" t="shared" si="76" ref="N2124:N2187">C2124+F2124</f>
        <v>0</v>
      </c>
    </row>
    <row r="2125" ht="15.75">
      <c r="N2125" s="54">
        <f t="shared" si="76"/>
        <v>0</v>
      </c>
    </row>
    <row r="2126" ht="15.75">
      <c r="N2126" s="54">
        <f t="shared" si="76"/>
        <v>0</v>
      </c>
    </row>
    <row r="2127" ht="15.75">
      <c r="N2127" s="54">
        <f t="shared" si="76"/>
        <v>0</v>
      </c>
    </row>
    <row r="2128" ht="15.75">
      <c r="N2128" s="54">
        <f t="shared" si="76"/>
        <v>0</v>
      </c>
    </row>
    <row r="2129" ht="15.75">
      <c r="N2129" s="54">
        <f t="shared" si="76"/>
        <v>0</v>
      </c>
    </row>
    <row r="2130" ht="15.75">
      <c r="N2130" s="54">
        <f t="shared" si="76"/>
        <v>0</v>
      </c>
    </row>
    <row r="2131" ht="15.75">
      <c r="N2131" s="54">
        <f t="shared" si="76"/>
        <v>0</v>
      </c>
    </row>
    <row r="2132" ht="15.75">
      <c r="N2132" s="54">
        <f t="shared" si="76"/>
        <v>0</v>
      </c>
    </row>
    <row r="2133" ht="15.75">
      <c r="N2133" s="54">
        <f t="shared" si="76"/>
        <v>0</v>
      </c>
    </row>
    <row r="2134" ht="15.75">
      <c r="N2134" s="54">
        <f t="shared" si="76"/>
        <v>0</v>
      </c>
    </row>
    <row r="2135" ht="15.75">
      <c r="N2135" s="54">
        <f t="shared" si="76"/>
        <v>0</v>
      </c>
    </row>
    <row r="2136" ht="15.75">
      <c r="N2136" s="54">
        <f t="shared" si="76"/>
        <v>0</v>
      </c>
    </row>
    <row r="2137" ht="15.75">
      <c r="N2137" s="54">
        <f t="shared" si="76"/>
        <v>0</v>
      </c>
    </row>
    <row r="2138" ht="15.75">
      <c r="N2138" s="54">
        <f t="shared" si="76"/>
        <v>0</v>
      </c>
    </row>
    <row r="2139" ht="15.75">
      <c r="N2139" s="54">
        <f t="shared" si="76"/>
        <v>0</v>
      </c>
    </row>
    <row r="2140" ht="15.75">
      <c r="N2140" s="54">
        <f t="shared" si="76"/>
        <v>0</v>
      </c>
    </row>
    <row r="2141" ht="15.75">
      <c r="N2141" s="54">
        <f t="shared" si="76"/>
        <v>0</v>
      </c>
    </row>
    <row r="2142" ht="15.75">
      <c r="N2142" s="54">
        <f t="shared" si="76"/>
        <v>0</v>
      </c>
    </row>
    <row r="2143" ht="15.75">
      <c r="N2143" s="54">
        <f t="shared" si="76"/>
        <v>0</v>
      </c>
    </row>
    <row r="2144" ht="15.75">
      <c r="N2144" s="54">
        <f t="shared" si="76"/>
        <v>0</v>
      </c>
    </row>
    <row r="2145" ht="15.75">
      <c r="N2145" s="54">
        <f t="shared" si="76"/>
        <v>0</v>
      </c>
    </row>
    <row r="2146" ht="15.75">
      <c r="N2146" s="54">
        <f t="shared" si="76"/>
        <v>0</v>
      </c>
    </row>
    <row r="2147" ht="15.75">
      <c r="N2147" s="54">
        <f t="shared" si="76"/>
        <v>0</v>
      </c>
    </row>
    <row r="2148" ht="15.75">
      <c r="N2148" s="54">
        <f t="shared" si="76"/>
        <v>0</v>
      </c>
    </row>
    <row r="2149" ht="15.75">
      <c r="N2149" s="54">
        <f t="shared" si="76"/>
        <v>0</v>
      </c>
    </row>
    <row r="2150" ht="15.75">
      <c r="N2150" s="54">
        <f t="shared" si="76"/>
        <v>0</v>
      </c>
    </row>
    <row r="2151" ht="15.75">
      <c r="N2151" s="54">
        <f t="shared" si="76"/>
        <v>0</v>
      </c>
    </row>
    <row r="2152" ht="15.75">
      <c r="N2152" s="54">
        <f t="shared" si="76"/>
        <v>0</v>
      </c>
    </row>
    <row r="2153" ht="15.75">
      <c r="N2153" s="54">
        <f t="shared" si="76"/>
        <v>0</v>
      </c>
    </row>
    <row r="2154" ht="15.75">
      <c r="N2154" s="54">
        <f t="shared" si="76"/>
        <v>0</v>
      </c>
    </row>
    <row r="2155" ht="15.75">
      <c r="N2155" s="54">
        <f t="shared" si="76"/>
        <v>0</v>
      </c>
    </row>
    <row r="2156" ht="15.75">
      <c r="N2156" s="54">
        <f t="shared" si="76"/>
        <v>0</v>
      </c>
    </row>
    <row r="2157" ht="15.75">
      <c r="N2157" s="54">
        <f t="shared" si="76"/>
        <v>0</v>
      </c>
    </row>
    <row r="2158" ht="15.75">
      <c r="N2158" s="54">
        <f t="shared" si="76"/>
        <v>0</v>
      </c>
    </row>
    <row r="2159" ht="15.75">
      <c r="N2159" s="54">
        <f t="shared" si="76"/>
        <v>0</v>
      </c>
    </row>
    <row r="2160" ht="15.75">
      <c r="N2160" s="54">
        <f t="shared" si="76"/>
        <v>0</v>
      </c>
    </row>
    <row r="2161" ht="15.75">
      <c r="N2161" s="54">
        <f t="shared" si="76"/>
        <v>0</v>
      </c>
    </row>
    <row r="2162" ht="15.75">
      <c r="N2162" s="54">
        <f t="shared" si="76"/>
        <v>0</v>
      </c>
    </row>
    <row r="2163" ht="15.75">
      <c r="N2163" s="54">
        <f t="shared" si="76"/>
        <v>0</v>
      </c>
    </row>
    <row r="2164" ht="15.75">
      <c r="N2164" s="54">
        <f t="shared" si="76"/>
        <v>0</v>
      </c>
    </row>
    <row r="2165" ht="15.75">
      <c r="N2165" s="54">
        <f t="shared" si="76"/>
        <v>0</v>
      </c>
    </row>
    <row r="2166" ht="15.75">
      <c r="N2166" s="54">
        <f t="shared" si="76"/>
        <v>0</v>
      </c>
    </row>
    <row r="2167" ht="15.75">
      <c r="N2167" s="54">
        <f t="shared" si="76"/>
        <v>0</v>
      </c>
    </row>
    <row r="2168" ht="15.75">
      <c r="N2168" s="54">
        <f t="shared" si="76"/>
        <v>0</v>
      </c>
    </row>
    <row r="2169" ht="15.75">
      <c r="N2169" s="54">
        <f t="shared" si="76"/>
        <v>0</v>
      </c>
    </row>
    <row r="2170" ht="15.75">
      <c r="N2170" s="54">
        <f t="shared" si="76"/>
        <v>0</v>
      </c>
    </row>
    <row r="2171" ht="15.75">
      <c r="N2171" s="54">
        <f t="shared" si="76"/>
        <v>0</v>
      </c>
    </row>
    <row r="2172" ht="15.75">
      <c r="N2172" s="54">
        <f t="shared" si="76"/>
        <v>0</v>
      </c>
    </row>
    <row r="2173" ht="15.75">
      <c r="N2173" s="54">
        <f t="shared" si="76"/>
        <v>0</v>
      </c>
    </row>
    <row r="2174" ht="15.75">
      <c r="N2174" s="54">
        <f t="shared" si="76"/>
        <v>0</v>
      </c>
    </row>
    <row r="2175" ht="15.75">
      <c r="N2175" s="54">
        <f t="shared" si="76"/>
        <v>0</v>
      </c>
    </row>
    <row r="2176" ht="15.75">
      <c r="N2176" s="54">
        <f t="shared" si="76"/>
        <v>0</v>
      </c>
    </row>
    <row r="2177" ht="15.75">
      <c r="N2177" s="54">
        <f t="shared" si="76"/>
        <v>0</v>
      </c>
    </row>
    <row r="2178" ht="15.75">
      <c r="N2178" s="54">
        <f t="shared" si="76"/>
        <v>0</v>
      </c>
    </row>
    <row r="2179" ht="15.75">
      <c r="N2179" s="54">
        <f t="shared" si="76"/>
        <v>0</v>
      </c>
    </row>
    <row r="2180" ht="15.75">
      <c r="N2180" s="54">
        <f t="shared" si="76"/>
        <v>0</v>
      </c>
    </row>
    <row r="2181" ht="15.75">
      <c r="N2181" s="54">
        <f t="shared" si="76"/>
        <v>0</v>
      </c>
    </row>
    <row r="2182" ht="15.75">
      <c r="N2182" s="54">
        <f t="shared" si="76"/>
        <v>0</v>
      </c>
    </row>
    <row r="2183" ht="15.75">
      <c r="N2183" s="54">
        <f t="shared" si="76"/>
        <v>0</v>
      </c>
    </row>
    <row r="2184" ht="15.75">
      <c r="N2184" s="54">
        <f t="shared" si="76"/>
        <v>0</v>
      </c>
    </row>
    <row r="2185" ht="15.75">
      <c r="N2185" s="54">
        <f t="shared" si="76"/>
        <v>0</v>
      </c>
    </row>
    <row r="2186" ht="15.75">
      <c r="N2186" s="54">
        <f t="shared" si="76"/>
        <v>0</v>
      </c>
    </row>
    <row r="2187" ht="15.75">
      <c r="N2187" s="54">
        <f t="shared" si="76"/>
        <v>0</v>
      </c>
    </row>
    <row r="2188" ht="15.75">
      <c r="N2188" s="54">
        <f aca="true" t="shared" si="77" ref="N2188:N2251">C2188+F2188</f>
        <v>0</v>
      </c>
    </row>
    <row r="2189" ht="15.75">
      <c r="N2189" s="54">
        <f t="shared" si="77"/>
        <v>0</v>
      </c>
    </row>
    <row r="2190" ht="15.75">
      <c r="N2190" s="54">
        <f t="shared" si="77"/>
        <v>0</v>
      </c>
    </row>
    <row r="2191" ht="15.75">
      <c r="N2191" s="54">
        <f t="shared" si="77"/>
        <v>0</v>
      </c>
    </row>
    <row r="2192" ht="15.75">
      <c r="N2192" s="54">
        <f t="shared" si="77"/>
        <v>0</v>
      </c>
    </row>
    <row r="2193" ht="15.75">
      <c r="N2193" s="54">
        <f t="shared" si="77"/>
        <v>0</v>
      </c>
    </row>
    <row r="2194" ht="15.75">
      <c r="N2194" s="54">
        <f t="shared" si="77"/>
        <v>0</v>
      </c>
    </row>
    <row r="2195" ht="15.75">
      <c r="N2195" s="54">
        <f t="shared" si="77"/>
        <v>0</v>
      </c>
    </row>
    <row r="2196" ht="15.75">
      <c r="N2196" s="54">
        <f t="shared" si="77"/>
        <v>0</v>
      </c>
    </row>
    <row r="2197" ht="15.75">
      <c r="N2197" s="54">
        <f t="shared" si="77"/>
        <v>0</v>
      </c>
    </row>
    <row r="2198" ht="15.75">
      <c r="N2198" s="54">
        <f t="shared" si="77"/>
        <v>0</v>
      </c>
    </row>
    <row r="2199" ht="15.75">
      <c r="N2199" s="54">
        <f t="shared" si="77"/>
        <v>0</v>
      </c>
    </row>
    <row r="2200" ht="15.75">
      <c r="N2200" s="54">
        <f t="shared" si="77"/>
        <v>0</v>
      </c>
    </row>
    <row r="2201" ht="15.75">
      <c r="N2201" s="54">
        <f t="shared" si="77"/>
        <v>0</v>
      </c>
    </row>
    <row r="2202" ht="15.75">
      <c r="N2202" s="54">
        <f t="shared" si="77"/>
        <v>0</v>
      </c>
    </row>
    <row r="2203" ht="15.75">
      <c r="N2203" s="54">
        <f t="shared" si="77"/>
        <v>0</v>
      </c>
    </row>
    <row r="2204" ht="15.75">
      <c r="N2204" s="54">
        <f t="shared" si="77"/>
        <v>0</v>
      </c>
    </row>
    <row r="2205" ht="15.75">
      <c r="N2205" s="54">
        <f t="shared" si="77"/>
        <v>0</v>
      </c>
    </row>
    <row r="2206" ht="15.75">
      <c r="N2206" s="54">
        <f t="shared" si="77"/>
        <v>0</v>
      </c>
    </row>
    <row r="2207" ht="15.75">
      <c r="N2207" s="54">
        <f t="shared" si="77"/>
        <v>0</v>
      </c>
    </row>
    <row r="2208" ht="15.75">
      <c r="N2208" s="54">
        <f t="shared" si="77"/>
        <v>0</v>
      </c>
    </row>
    <row r="2209" ht="15.75">
      <c r="N2209" s="54">
        <f t="shared" si="77"/>
        <v>0</v>
      </c>
    </row>
    <row r="2210" ht="15.75">
      <c r="N2210" s="54">
        <f t="shared" si="77"/>
        <v>0</v>
      </c>
    </row>
    <row r="2211" ht="15.75">
      <c r="N2211" s="54">
        <f t="shared" si="77"/>
        <v>0</v>
      </c>
    </row>
    <row r="2212" ht="15.75">
      <c r="N2212" s="54">
        <f t="shared" si="77"/>
        <v>0</v>
      </c>
    </row>
    <row r="2213" ht="15.75">
      <c r="N2213" s="54">
        <f t="shared" si="77"/>
        <v>0</v>
      </c>
    </row>
    <row r="2214" ht="15.75">
      <c r="N2214" s="54">
        <f t="shared" si="77"/>
        <v>0</v>
      </c>
    </row>
    <row r="2215" ht="15.75">
      <c r="N2215" s="54">
        <f t="shared" si="77"/>
        <v>0</v>
      </c>
    </row>
    <row r="2216" ht="15.75">
      <c r="N2216" s="54">
        <f t="shared" si="77"/>
        <v>0</v>
      </c>
    </row>
    <row r="2217" ht="15.75">
      <c r="N2217" s="54">
        <f t="shared" si="77"/>
        <v>0</v>
      </c>
    </row>
    <row r="2218" ht="15.75">
      <c r="N2218" s="54">
        <f t="shared" si="77"/>
        <v>0</v>
      </c>
    </row>
    <row r="2219" ht="15.75">
      <c r="N2219" s="54">
        <f t="shared" si="77"/>
        <v>0</v>
      </c>
    </row>
    <row r="2220" ht="15.75">
      <c r="N2220" s="54">
        <f t="shared" si="77"/>
        <v>0</v>
      </c>
    </row>
    <row r="2221" ht="15.75">
      <c r="N2221" s="54">
        <f t="shared" si="77"/>
        <v>0</v>
      </c>
    </row>
    <row r="2222" ht="15.75">
      <c r="N2222" s="54">
        <f t="shared" si="77"/>
        <v>0</v>
      </c>
    </row>
    <row r="2223" ht="15.75">
      <c r="N2223" s="54">
        <f t="shared" si="77"/>
        <v>0</v>
      </c>
    </row>
    <row r="2224" ht="15.75">
      <c r="N2224" s="54">
        <f t="shared" si="77"/>
        <v>0</v>
      </c>
    </row>
    <row r="2225" ht="15.75">
      <c r="N2225" s="54">
        <f t="shared" si="77"/>
        <v>0</v>
      </c>
    </row>
    <row r="2226" ht="15.75">
      <c r="N2226" s="54">
        <f t="shared" si="77"/>
        <v>0</v>
      </c>
    </row>
    <row r="2227" ht="15.75">
      <c r="N2227" s="54">
        <f t="shared" si="77"/>
        <v>0</v>
      </c>
    </row>
    <row r="2228" ht="15.75">
      <c r="N2228" s="54">
        <f t="shared" si="77"/>
        <v>0</v>
      </c>
    </row>
    <row r="2229" ht="15.75">
      <c r="N2229" s="54">
        <f t="shared" si="77"/>
        <v>0</v>
      </c>
    </row>
    <row r="2230" ht="15.75">
      <c r="N2230" s="54">
        <f t="shared" si="77"/>
        <v>0</v>
      </c>
    </row>
    <row r="2231" ht="15.75">
      <c r="N2231" s="54">
        <f t="shared" si="77"/>
        <v>0</v>
      </c>
    </row>
    <row r="2232" ht="15.75">
      <c r="N2232" s="54">
        <f t="shared" si="77"/>
        <v>0</v>
      </c>
    </row>
    <row r="2233" ht="15.75">
      <c r="N2233" s="54">
        <f t="shared" si="77"/>
        <v>0</v>
      </c>
    </row>
    <row r="2234" ht="15.75">
      <c r="N2234" s="54">
        <f t="shared" si="77"/>
        <v>0</v>
      </c>
    </row>
    <row r="2235" ht="15.75">
      <c r="N2235" s="54">
        <f t="shared" si="77"/>
        <v>0</v>
      </c>
    </row>
    <row r="2236" ht="15.75">
      <c r="N2236" s="54">
        <f t="shared" si="77"/>
        <v>0</v>
      </c>
    </row>
    <row r="2237" ht="15.75">
      <c r="N2237" s="54">
        <f t="shared" si="77"/>
        <v>0</v>
      </c>
    </row>
    <row r="2238" ht="15.75">
      <c r="N2238" s="54">
        <f t="shared" si="77"/>
        <v>0</v>
      </c>
    </row>
    <row r="2239" ht="15.75">
      <c r="N2239" s="54">
        <f t="shared" si="77"/>
        <v>0</v>
      </c>
    </row>
    <row r="2240" ht="15.75">
      <c r="N2240" s="54">
        <f t="shared" si="77"/>
        <v>0</v>
      </c>
    </row>
    <row r="2241" ht="15.75">
      <c r="N2241" s="54">
        <f t="shared" si="77"/>
        <v>0</v>
      </c>
    </row>
    <row r="2242" ht="15.75">
      <c r="N2242" s="54">
        <f t="shared" si="77"/>
        <v>0</v>
      </c>
    </row>
    <row r="2243" ht="15.75">
      <c r="N2243" s="54">
        <f t="shared" si="77"/>
        <v>0</v>
      </c>
    </row>
    <row r="2244" ht="15.75">
      <c r="N2244" s="54">
        <f t="shared" si="77"/>
        <v>0</v>
      </c>
    </row>
    <row r="2245" ht="15.75">
      <c r="N2245" s="54">
        <f t="shared" si="77"/>
        <v>0</v>
      </c>
    </row>
    <row r="2246" ht="15.75">
      <c r="N2246" s="54">
        <f t="shared" si="77"/>
        <v>0</v>
      </c>
    </row>
    <row r="2247" ht="15.75">
      <c r="N2247" s="54">
        <f t="shared" si="77"/>
        <v>0</v>
      </c>
    </row>
    <row r="2248" ht="15.75">
      <c r="N2248" s="54">
        <f t="shared" si="77"/>
        <v>0</v>
      </c>
    </row>
    <row r="2249" ht="15.75">
      <c r="N2249" s="54">
        <f t="shared" si="77"/>
        <v>0</v>
      </c>
    </row>
    <row r="2250" ht="15.75">
      <c r="N2250" s="54">
        <f t="shared" si="77"/>
        <v>0</v>
      </c>
    </row>
    <row r="2251" ht="15.75">
      <c r="N2251" s="54">
        <f t="shared" si="77"/>
        <v>0</v>
      </c>
    </row>
    <row r="2252" ht="15.75">
      <c r="N2252" s="54">
        <f aca="true" t="shared" si="78" ref="N2252:N2315">C2252+F2252</f>
        <v>0</v>
      </c>
    </row>
    <row r="2253" ht="15.75">
      <c r="N2253" s="54">
        <f t="shared" si="78"/>
        <v>0</v>
      </c>
    </row>
    <row r="2254" ht="15.75">
      <c r="N2254" s="54">
        <f t="shared" si="78"/>
        <v>0</v>
      </c>
    </row>
    <row r="2255" ht="15.75">
      <c r="N2255" s="54">
        <f t="shared" si="78"/>
        <v>0</v>
      </c>
    </row>
    <row r="2256" ht="15.75">
      <c r="N2256" s="54">
        <f t="shared" si="78"/>
        <v>0</v>
      </c>
    </row>
    <row r="2257" ht="15.75">
      <c r="N2257" s="54">
        <f t="shared" si="78"/>
        <v>0</v>
      </c>
    </row>
    <row r="2258" ht="15.75">
      <c r="N2258" s="54">
        <f t="shared" si="78"/>
        <v>0</v>
      </c>
    </row>
    <row r="2259" ht="15.75">
      <c r="N2259" s="54">
        <f t="shared" si="78"/>
        <v>0</v>
      </c>
    </row>
    <row r="2260" ht="15.75">
      <c r="N2260" s="54">
        <f t="shared" si="78"/>
        <v>0</v>
      </c>
    </row>
    <row r="2261" ht="15.75">
      <c r="N2261" s="54">
        <f t="shared" si="78"/>
        <v>0</v>
      </c>
    </row>
    <row r="2262" ht="15.75">
      <c r="N2262" s="54">
        <f t="shared" si="78"/>
        <v>0</v>
      </c>
    </row>
    <row r="2263" ht="15.75">
      <c r="N2263" s="54">
        <f t="shared" si="78"/>
        <v>0</v>
      </c>
    </row>
    <row r="2264" ht="15.75">
      <c r="N2264" s="54">
        <f t="shared" si="78"/>
        <v>0</v>
      </c>
    </row>
    <row r="2265" ht="15.75">
      <c r="N2265" s="54">
        <f t="shared" si="78"/>
        <v>0</v>
      </c>
    </row>
    <row r="2266" ht="15.75">
      <c r="N2266" s="54">
        <f t="shared" si="78"/>
        <v>0</v>
      </c>
    </row>
    <row r="2267" ht="15.75">
      <c r="N2267" s="54">
        <f t="shared" si="78"/>
        <v>0</v>
      </c>
    </row>
    <row r="2268" ht="15.75">
      <c r="N2268" s="54">
        <f t="shared" si="78"/>
        <v>0</v>
      </c>
    </row>
    <row r="2269" ht="15.75">
      <c r="N2269" s="54">
        <f t="shared" si="78"/>
        <v>0</v>
      </c>
    </row>
    <row r="2270" ht="15.75">
      <c r="N2270" s="54">
        <f t="shared" si="78"/>
        <v>0</v>
      </c>
    </row>
    <row r="2271" ht="15.75">
      <c r="N2271" s="54">
        <f t="shared" si="78"/>
        <v>0</v>
      </c>
    </row>
    <row r="2272" ht="15.75">
      <c r="N2272" s="54">
        <f t="shared" si="78"/>
        <v>0</v>
      </c>
    </row>
    <row r="2273" ht="15.75">
      <c r="N2273" s="54">
        <f t="shared" si="78"/>
        <v>0</v>
      </c>
    </row>
    <row r="2274" ht="15.75">
      <c r="N2274" s="54">
        <f t="shared" si="78"/>
        <v>0</v>
      </c>
    </row>
    <row r="2275" ht="15.75">
      <c r="N2275" s="54">
        <f t="shared" si="78"/>
        <v>0</v>
      </c>
    </row>
    <row r="2276" ht="15.75">
      <c r="N2276" s="54">
        <f t="shared" si="78"/>
        <v>0</v>
      </c>
    </row>
    <row r="2277" ht="15.75">
      <c r="N2277" s="54">
        <f t="shared" si="78"/>
        <v>0</v>
      </c>
    </row>
    <row r="2278" ht="15.75">
      <c r="N2278" s="54">
        <f t="shared" si="78"/>
        <v>0</v>
      </c>
    </row>
    <row r="2279" ht="15.75">
      <c r="N2279" s="54">
        <f t="shared" si="78"/>
        <v>0</v>
      </c>
    </row>
    <row r="2280" ht="15.75">
      <c r="N2280" s="54">
        <f t="shared" si="78"/>
        <v>0</v>
      </c>
    </row>
    <row r="2281" ht="15.75">
      <c r="N2281" s="54">
        <f t="shared" si="78"/>
        <v>0</v>
      </c>
    </row>
    <row r="2282" ht="15.75">
      <c r="N2282" s="54">
        <f t="shared" si="78"/>
        <v>0</v>
      </c>
    </row>
    <row r="2283" ht="15.75">
      <c r="N2283" s="54">
        <f t="shared" si="78"/>
        <v>0</v>
      </c>
    </row>
    <row r="2284" ht="15.75">
      <c r="N2284" s="54">
        <f t="shared" si="78"/>
        <v>0</v>
      </c>
    </row>
    <row r="2285" ht="15.75">
      <c r="N2285" s="54">
        <f t="shared" si="78"/>
        <v>0</v>
      </c>
    </row>
    <row r="2286" ht="15.75">
      <c r="N2286" s="54">
        <f t="shared" si="78"/>
        <v>0</v>
      </c>
    </row>
    <row r="2287" ht="15.75">
      <c r="N2287" s="54">
        <f t="shared" si="78"/>
        <v>0</v>
      </c>
    </row>
    <row r="2288" ht="15.75">
      <c r="N2288" s="54">
        <f t="shared" si="78"/>
        <v>0</v>
      </c>
    </row>
    <row r="2289" ht="15.75">
      <c r="N2289" s="54">
        <f t="shared" si="78"/>
        <v>0</v>
      </c>
    </row>
    <row r="2290" ht="15.75">
      <c r="N2290" s="54">
        <f t="shared" si="78"/>
        <v>0</v>
      </c>
    </row>
    <row r="2291" ht="15.75">
      <c r="N2291" s="54">
        <f t="shared" si="78"/>
        <v>0</v>
      </c>
    </row>
    <row r="2292" ht="15.75">
      <c r="N2292" s="54">
        <f t="shared" si="78"/>
        <v>0</v>
      </c>
    </row>
    <row r="2293" ht="15.75">
      <c r="N2293" s="54">
        <f t="shared" si="78"/>
        <v>0</v>
      </c>
    </row>
    <row r="2294" ht="15.75">
      <c r="N2294" s="54">
        <f t="shared" si="78"/>
        <v>0</v>
      </c>
    </row>
    <row r="2295" ht="15.75">
      <c r="N2295" s="54">
        <f t="shared" si="78"/>
        <v>0</v>
      </c>
    </row>
    <row r="2296" ht="15.75">
      <c r="N2296" s="54">
        <f t="shared" si="78"/>
        <v>0</v>
      </c>
    </row>
    <row r="2297" ht="15.75">
      <c r="N2297" s="54">
        <f t="shared" si="78"/>
        <v>0</v>
      </c>
    </row>
    <row r="2298" ht="15.75">
      <c r="N2298" s="54">
        <f t="shared" si="78"/>
        <v>0</v>
      </c>
    </row>
    <row r="2299" ht="15.75">
      <c r="N2299" s="54">
        <f t="shared" si="78"/>
        <v>0</v>
      </c>
    </row>
    <row r="2300" ht="15.75">
      <c r="N2300" s="54">
        <f t="shared" si="78"/>
        <v>0</v>
      </c>
    </row>
    <row r="2301" ht="15.75">
      <c r="N2301" s="54">
        <f t="shared" si="78"/>
        <v>0</v>
      </c>
    </row>
    <row r="2302" ht="15.75">
      <c r="N2302" s="54">
        <f t="shared" si="78"/>
        <v>0</v>
      </c>
    </row>
    <row r="2303" ht="15.75">
      <c r="N2303" s="54">
        <f t="shared" si="78"/>
        <v>0</v>
      </c>
    </row>
    <row r="2304" ht="15.75">
      <c r="N2304" s="54">
        <f t="shared" si="78"/>
        <v>0</v>
      </c>
    </row>
    <row r="2305" ht="15.75">
      <c r="N2305" s="54">
        <f t="shared" si="78"/>
        <v>0</v>
      </c>
    </row>
    <row r="2306" ht="15.75">
      <c r="N2306" s="54">
        <f t="shared" si="78"/>
        <v>0</v>
      </c>
    </row>
    <row r="2307" ht="15.75">
      <c r="N2307" s="54">
        <f t="shared" si="78"/>
        <v>0</v>
      </c>
    </row>
    <row r="2308" ht="15.75">
      <c r="N2308" s="54">
        <f t="shared" si="78"/>
        <v>0</v>
      </c>
    </row>
    <row r="2309" ht="15.75">
      <c r="N2309" s="54">
        <f t="shared" si="78"/>
        <v>0</v>
      </c>
    </row>
    <row r="2310" ht="15.75">
      <c r="N2310" s="54">
        <f t="shared" si="78"/>
        <v>0</v>
      </c>
    </row>
    <row r="2311" ht="15.75">
      <c r="N2311" s="54">
        <f t="shared" si="78"/>
        <v>0</v>
      </c>
    </row>
    <row r="2312" ht="15.75">
      <c r="N2312" s="54">
        <f t="shared" si="78"/>
        <v>0</v>
      </c>
    </row>
    <row r="2313" ht="15.75">
      <c r="N2313" s="54">
        <f t="shared" si="78"/>
        <v>0</v>
      </c>
    </row>
    <row r="2314" ht="15.75">
      <c r="N2314" s="54">
        <f t="shared" si="78"/>
        <v>0</v>
      </c>
    </row>
    <row r="2315" ht="15.75">
      <c r="N2315" s="54">
        <f t="shared" si="78"/>
        <v>0</v>
      </c>
    </row>
    <row r="2316" ht="15.75">
      <c r="N2316" s="54">
        <f aca="true" t="shared" si="79" ref="N2316:N2379">C2316+F2316</f>
        <v>0</v>
      </c>
    </row>
    <row r="2317" ht="15.75">
      <c r="N2317" s="54">
        <f t="shared" si="79"/>
        <v>0</v>
      </c>
    </row>
    <row r="2318" ht="15.75">
      <c r="N2318" s="54">
        <f t="shared" si="79"/>
        <v>0</v>
      </c>
    </row>
    <row r="2319" ht="15.75">
      <c r="N2319" s="54">
        <f t="shared" si="79"/>
        <v>0</v>
      </c>
    </row>
    <row r="2320" ht="15.75">
      <c r="N2320" s="54">
        <f t="shared" si="79"/>
        <v>0</v>
      </c>
    </row>
    <row r="2321" ht="15.75">
      <c r="N2321" s="54">
        <f t="shared" si="79"/>
        <v>0</v>
      </c>
    </row>
    <row r="2322" ht="15.75">
      <c r="N2322" s="54">
        <f t="shared" si="79"/>
        <v>0</v>
      </c>
    </row>
    <row r="2323" ht="15.75">
      <c r="N2323" s="54">
        <f t="shared" si="79"/>
        <v>0</v>
      </c>
    </row>
    <row r="2324" ht="15.75">
      <c r="N2324" s="54">
        <f t="shared" si="79"/>
        <v>0</v>
      </c>
    </row>
    <row r="2325" ht="15.75">
      <c r="N2325" s="54">
        <f t="shared" si="79"/>
        <v>0</v>
      </c>
    </row>
    <row r="2326" ht="15.75">
      <c r="N2326" s="54">
        <f t="shared" si="79"/>
        <v>0</v>
      </c>
    </row>
    <row r="2327" ht="15.75">
      <c r="N2327" s="54">
        <f t="shared" si="79"/>
        <v>0</v>
      </c>
    </row>
    <row r="2328" ht="15.75">
      <c r="N2328" s="54">
        <f t="shared" si="79"/>
        <v>0</v>
      </c>
    </row>
    <row r="2329" ht="15.75">
      <c r="N2329" s="54">
        <f t="shared" si="79"/>
        <v>0</v>
      </c>
    </row>
    <row r="2330" ht="15.75">
      <c r="N2330" s="54">
        <f t="shared" si="79"/>
        <v>0</v>
      </c>
    </row>
    <row r="2331" ht="15.75">
      <c r="N2331" s="54">
        <f t="shared" si="79"/>
        <v>0</v>
      </c>
    </row>
    <row r="2332" ht="15.75">
      <c r="N2332" s="54">
        <f t="shared" si="79"/>
        <v>0</v>
      </c>
    </row>
    <row r="2333" ht="15.75">
      <c r="N2333" s="54">
        <f t="shared" si="79"/>
        <v>0</v>
      </c>
    </row>
    <row r="2334" ht="15.75">
      <c r="N2334" s="54">
        <f t="shared" si="79"/>
        <v>0</v>
      </c>
    </row>
    <row r="2335" ht="15.75">
      <c r="N2335" s="54">
        <f t="shared" si="79"/>
        <v>0</v>
      </c>
    </row>
    <row r="2336" ht="15.75">
      <c r="N2336" s="54">
        <f t="shared" si="79"/>
        <v>0</v>
      </c>
    </row>
    <row r="2337" ht="15.75">
      <c r="N2337" s="54">
        <f t="shared" si="79"/>
        <v>0</v>
      </c>
    </row>
    <row r="2338" ht="15.75">
      <c r="N2338" s="54">
        <f t="shared" si="79"/>
        <v>0</v>
      </c>
    </row>
    <row r="2339" ht="15.75">
      <c r="N2339" s="54">
        <f t="shared" si="79"/>
        <v>0</v>
      </c>
    </row>
    <row r="2340" ht="15.75">
      <c r="N2340" s="54">
        <f t="shared" si="79"/>
        <v>0</v>
      </c>
    </row>
    <row r="2341" ht="15.75">
      <c r="N2341" s="54">
        <f t="shared" si="79"/>
        <v>0</v>
      </c>
    </row>
    <row r="2342" ht="15.75">
      <c r="N2342" s="54">
        <f t="shared" si="79"/>
        <v>0</v>
      </c>
    </row>
    <row r="2343" ht="15.75">
      <c r="N2343" s="54">
        <f t="shared" si="79"/>
        <v>0</v>
      </c>
    </row>
    <row r="2344" ht="15.75">
      <c r="N2344" s="54">
        <f t="shared" si="79"/>
        <v>0</v>
      </c>
    </row>
    <row r="2345" ht="15.75">
      <c r="N2345" s="54">
        <f t="shared" si="79"/>
        <v>0</v>
      </c>
    </row>
    <row r="2346" ht="15.75">
      <c r="N2346" s="54">
        <f t="shared" si="79"/>
        <v>0</v>
      </c>
    </row>
    <row r="2347" ht="15.75">
      <c r="N2347" s="54">
        <f t="shared" si="79"/>
        <v>0</v>
      </c>
    </row>
    <row r="2348" ht="15.75">
      <c r="N2348" s="54">
        <f t="shared" si="79"/>
        <v>0</v>
      </c>
    </row>
    <row r="2349" ht="15.75">
      <c r="N2349" s="54">
        <f t="shared" si="79"/>
        <v>0</v>
      </c>
    </row>
    <row r="2350" ht="15.75">
      <c r="N2350" s="54">
        <f t="shared" si="79"/>
        <v>0</v>
      </c>
    </row>
    <row r="2351" ht="15.75">
      <c r="N2351" s="54">
        <f t="shared" si="79"/>
        <v>0</v>
      </c>
    </row>
    <row r="2352" ht="15.75">
      <c r="N2352" s="54">
        <f t="shared" si="79"/>
        <v>0</v>
      </c>
    </row>
    <row r="2353" ht="15.75">
      <c r="N2353" s="54">
        <f t="shared" si="79"/>
        <v>0</v>
      </c>
    </row>
    <row r="2354" ht="15.75">
      <c r="N2354" s="54">
        <f t="shared" si="79"/>
        <v>0</v>
      </c>
    </row>
    <row r="2355" ht="15.75">
      <c r="N2355" s="54">
        <f t="shared" si="79"/>
        <v>0</v>
      </c>
    </row>
    <row r="2356" ht="15.75">
      <c r="N2356" s="54">
        <f t="shared" si="79"/>
        <v>0</v>
      </c>
    </row>
    <row r="2357" ht="15.75">
      <c r="N2357" s="54">
        <f t="shared" si="79"/>
        <v>0</v>
      </c>
    </row>
    <row r="2358" ht="15.75">
      <c r="N2358" s="54">
        <f t="shared" si="79"/>
        <v>0</v>
      </c>
    </row>
    <row r="2359" ht="15.75">
      <c r="N2359" s="54">
        <f t="shared" si="79"/>
        <v>0</v>
      </c>
    </row>
    <row r="2360" ht="15.75">
      <c r="N2360" s="54">
        <f t="shared" si="79"/>
        <v>0</v>
      </c>
    </row>
    <row r="2361" ht="15.75">
      <c r="N2361" s="54">
        <f t="shared" si="79"/>
        <v>0</v>
      </c>
    </row>
    <row r="2362" ht="15.75">
      <c r="N2362" s="54">
        <f t="shared" si="79"/>
        <v>0</v>
      </c>
    </row>
    <row r="2363" ht="15.75">
      <c r="N2363" s="54">
        <f t="shared" si="79"/>
        <v>0</v>
      </c>
    </row>
    <row r="2364" ht="15.75">
      <c r="N2364" s="54">
        <f t="shared" si="79"/>
        <v>0</v>
      </c>
    </row>
    <row r="2365" ht="15.75">
      <c r="N2365" s="54">
        <f t="shared" si="79"/>
        <v>0</v>
      </c>
    </row>
    <row r="2366" ht="15.75">
      <c r="N2366" s="54">
        <f t="shared" si="79"/>
        <v>0</v>
      </c>
    </row>
    <row r="2367" ht="15.75">
      <c r="N2367" s="54">
        <f t="shared" si="79"/>
        <v>0</v>
      </c>
    </row>
    <row r="2368" ht="15.75">
      <c r="N2368" s="54">
        <f t="shared" si="79"/>
        <v>0</v>
      </c>
    </row>
    <row r="2369" ht="15.75">
      <c r="N2369" s="54">
        <f t="shared" si="79"/>
        <v>0</v>
      </c>
    </row>
    <row r="2370" ht="15.75">
      <c r="N2370" s="54">
        <f t="shared" si="79"/>
        <v>0</v>
      </c>
    </row>
    <row r="2371" ht="15.75">
      <c r="N2371" s="54">
        <f t="shared" si="79"/>
        <v>0</v>
      </c>
    </row>
    <row r="2372" ht="15.75">
      <c r="N2372" s="54">
        <f t="shared" si="79"/>
        <v>0</v>
      </c>
    </row>
    <row r="2373" ht="15.75">
      <c r="N2373" s="54">
        <f t="shared" si="79"/>
        <v>0</v>
      </c>
    </row>
    <row r="2374" ht="15.75">
      <c r="N2374" s="54">
        <f t="shared" si="79"/>
        <v>0</v>
      </c>
    </row>
    <row r="2375" ht="15.75">
      <c r="N2375" s="54">
        <f t="shared" si="79"/>
        <v>0</v>
      </c>
    </row>
    <row r="2376" ht="15.75">
      <c r="N2376" s="54">
        <f t="shared" si="79"/>
        <v>0</v>
      </c>
    </row>
    <row r="2377" ht="15.75">
      <c r="N2377" s="54">
        <f t="shared" si="79"/>
        <v>0</v>
      </c>
    </row>
    <row r="2378" ht="15.75">
      <c r="N2378" s="54">
        <f t="shared" si="79"/>
        <v>0</v>
      </c>
    </row>
    <row r="2379" ht="15.75">
      <c r="N2379" s="54">
        <f t="shared" si="79"/>
        <v>0</v>
      </c>
    </row>
    <row r="2380" ht="15.75">
      <c r="N2380" s="54">
        <f aca="true" t="shared" si="80" ref="N2380:N2443">C2380+F2380</f>
        <v>0</v>
      </c>
    </row>
    <row r="2381" ht="15.75">
      <c r="N2381" s="54">
        <f t="shared" si="80"/>
        <v>0</v>
      </c>
    </row>
    <row r="2382" ht="15.75">
      <c r="N2382" s="54">
        <f t="shared" si="80"/>
        <v>0</v>
      </c>
    </row>
    <row r="2383" ht="15.75">
      <c r="N2383" s="54">
        <f t="shared" si="80"/>
        <v>0</v>
      </c>
    </row>
    <row r="2384" ht="15.75">
      <c r="N2384" s="54">
        <f t="shared" si="80"/>
        <v>0</v>
      </c>
    </row>
    <row r="2385" ht="15.75">
      <c r="N2385" s="54">
        <f t="shared" si="80"/>
        <v>0</v>
      </c>
    </row>
    <row r="2386" ht="15.75">
      <c r="N2386" s="54">
        <f t="shared" si="80"/>
        <v>0</v>
      </c>
    </row>
    <row r="2387" ht="15.75">
      <c r="N2387" s="54">
        <f t="shared" si="80"/>
        <v>0</v>
      </c>
    </row>
    <row r="2388" ht="15.75">
      <c r="N2388" s="54">
        <f t="shared" si="80"/>
        <v>0</v>
      </c>
    </row>
    <row r="2389" ht="15.75">
      <c r="N2389" s="54">
        <f t="shared" si="80"/>
        <v>0</v>
      </c>
    </row>
    <row r="2390" ht="15.75">
      <c r="N2390" s="54">
        <f t="shared" si="80"/>
        <v>0</v>
      </c>
    </row>
    <row r="2391" ht="15.75">
      <c r="N2391" s="54">
        <f t="shared" si="80"/>
        <v>0</v>
      </c>
    </row>
    <row r="2392" ht="15.75">
      <c r="N2392" s="54">
        <f t="shared" si="80"/>
        <v>0</v>
      </c>
    </row>
    <row r="2393" ht="15.75">
      <c r="N2393" s="54">
        <f t="shared" si="80"/>
        <v>0</v>
      </c>
    </row>
    <row r="2394" ht="15.75">
      <c r="N2394" s="54">
        <f t="shared" si="80"/>
        <v>0</v>
      </c>
    </row>
    <row r="2395" ht="15.75">
      <c r="N2395" s="54">
        <f t="shared" si="80"/>
        <v>0</v>
      </c>
    </row>
    <row r="2396" ht="15.75">
      <c r="N2396" s="54">
        <f t="shared" si="80"/>
        <v>0</v>
      </c>
    </row>
    <row r="2397" ht="15.75">
      <c r="N2397" s="54">
        <f t="shared" si="80"/>
        <v>0</v>
      </c>
    </row>
    <row r="2398" ht="15.75">
      <c r="N2398" s="54">
        <f t="shared" si="80"/>
        <v>0</v>
      </c>
    </row>
    <row r="2399" ht="15.75">
      <c r="N2399" s="54">
        <f t="shared" si="80"/>
        <v>0</v>
      </c>
    </row>
    <row r="2400" ht="15.75">
      <c r="N2400" s="54">
        <f t="shared" si="80"/>
        <v>0</v>
      </c>
    </row>
    <row r="2401" ht="15.75">
      <c r="N2401" s="54">
        <f t="shared" si="80"/>
        <v>0</v>
      </c>
    </row>
    <row r="2402" ht="15.75">
      <c r="N2402" s="54">
        <f t="shared" si="80"/>
        <v>0</v>
      </c>
    </row>
    <row r="2403" ht="15.75">
      <c r="N2403" s="54">
        <f t="shared" si="80"/>
        <v>0</v>
      </c>
    </row>
    <row r="2404" ht="15.75">
      <c r="N2404" s="54">
        <f t="shared" si="80"/>
        <v>0</v>
      </c>
    </row>
    <row r="2405" ht="15.75">
      <c r="N2405" s="54">
        <f t="shared" si="80"/>
        <v>0</v>
      </c>
    </row>
    <row r="2406" ht="15.75">
      <c r="N2406" s="54">
        <f t="shared" si="80"/>
        <v>0</v>
      </c>
    </row>
    <row r="2407" ht="15.75">
      <c r="N2407" s="54">
        <f t="shared" si="80"/>
        <v>0</v>
      </c>
    </row>
    <row r="2408" ht="15.75">
      <c r="N2408" s="54">
        <f t="shared" si="80"/>
        <v>0</v>
      </c>
    </row>
    <row r="2409" ht="15.75">
      <c r="N2409" s="54">
        <f t="shared" si="80"/>
        <v>0</v>
      </c>
    </row>
    <row r="2410" ht="15.75">
      <c r="N2410" s="54">
        <f t="shared" si="80"/>
        <v>0</v>
      </c>
    </row>
    <row r="2411" ht="15.75">
      <c r="N2411" s="54">
        <f t="shared" si="80"/>
        <v>0</v>
      </c>
    </row>
    <row r="2412" ht="15.75">
      <c r="N2412" s="54">
        <f t="shared" si="80"/>
        <v>0</v>
      </c>
    </row>
    <row r="2413" ht="15.75">
      <c r="N2413" s="54">
        <f t="shared" si="80"/>
        <v>0</v>
      </c>
    </row>
    <row r="2414" ht="15.75">
      <c r="N2414" s="54">
        <f t="shared" si="80"/>
        <v>0</v>
      </c>
    </row>
    <row r="2415" ht="15.75">
      <c r="N2415" s="54">
        <f t="shared" si="80"/>
        <v>0</v>
      </c>
    </row>
    <row r="2416" ht="15.75">
      <c r="N2416" s="54">
        <f t="shared" si="80"/>
        <v>0</v>
      </c>
    </row>
    <row r="2417" ht="15.75">
      <c r="N2417" s="54">
        <f t="shared" si="80"/>
        <v>0</v>
      </c>
    </row>
    <row r="2418" ht="15.75">
      <c r="N2418" s="54">
        <f t="shared" si="80"/>
        <v>0</v>
      </c>
    </row>
    <row r="2419" ht="15.75">
      <c r="N2419" s="54">
        <f t="shared" si="80"/>
        <v>0</v>
      </c>
    </row>
    <row r="2420" ht="15.75">
      <c r="N2420" s="54">
        <f t="shared" si="80"/>
        <v>0</v>
      </c>
    </row>
    <row r="2421" ht="15.75">
      <c r="N2421" s="54">
        <f t="shared" si="80"/>
        <v>0</v>
      </c>
    </row>
    <row r="2422" ht="15.75">
      <c r="N2422" s="54">
        <f t="shared" si="80"/>
        <v>0</v>
      </c>
    </row>
    <row r="2423" ht="15.75">
      <c r="N2423" s="54">
        <f t="shared" si="80"/>
        <v>0</v>
      </c>
    </row>
    <row r="2424" ht="15.75">
      <c r="N2424" s="54">
        <f t="shared" si="80"/>
        <v>0</v>
      </c>
    </row>
    <row r="2425" ht="15.75">
      <c r="N2425" s="54">
        <f t="shared" si="80"/>
        <v>0</v>
      </c>
    </row>
    <row r="2426" ht="15.75">
      <c r="N2426" s="54">
        <f t="shared" si="80"/>
        <v>0</v>
      </c>
    </row>
    <row r="2427" ht="15.75">
      <c r="N2427" s="54">
        <f t="shared" si="80"/>
        <v>0</v>
      </c>
    </row>
    <row r="2428" ht="15.75">
      <c r="N2428" s="54">
        <f t="shared" si="80"/>
        <v>0</v>
      </c>
    </row>
    <row r="2429" ht="15.75">
      <c r="N2429" s="54">
        <f t="shared" si="80"/>
        <v>0</v>
      </c>
    </row>
    <row r="2430" ht="15.75">
      <c r="N2430" s="54">
        <f t="shared" si="80"/>
        <v>0</v>
      </c>
    </row>
    <row r="2431" ht="15.75">
      <c r="N2431" s="54">
        <f t="shared" si="80"/>
        <v>0</v>
      </c>
    </row>
    <row r="2432" ht="15.75">
      <c r="N2432" s="54">
        <f t="shared" si="80"/>
        <v>0</v>
      </c>
    </row>
    <row r="2433" ht="15.75">
      <c r="N2433" s="54">
        <f t="shared" si="80"/>
        <v>0</v>
      </c>
    </row>
    <row r="2434" ht="15.75">
      <c r="N2434" s="54">
        <f t="shared" si="80"/>
        <v>0</v>
      </c>
    </row>
    <row r="2435" ht="15.75">
      <c r="N2435" s="54">
        <f t="shared" si="80"/>
        <v>0</v>
      </c>
    </row>
    <row r="2436" ht="15.75">
      <c r="N2436" s="54">
        <f t="shared" si="80"/>
        <v>0</v>
      </c>
    </row>
    <row r="2437" ht="15.75">
      <c r="N2437" s="54">
        <f t="shared" si="80"/>
        <v>0</v>
      </c>
    </row>
    <row r="2438" ht="15.75">
      <c r="N2438" s="54">
        <f t="shared" si="80"/>
        <v>0</v>
      </c>
    </row>
    <row r="2439" ht="15.75">
      <c r="N2439" s="54">
        <f t="shared" si="80"/>
        <v>0</v>
      </c>
    </row>
    <row r="2440" ht="15.75">
      <c r="N2440" s="54">
        <f t="shared" si="80"/>
        <v>0</v>
      </c>
    </row>
    <row r="2441" ht="15.75">
      <c r="N2441" s="54">
        <f t="shared" si="80"/>
        <v>0</v>
      </c>
    </row>
    <row r="2442" ht="15.75">
      <c r="N2442" s="54">
        <f t="shared" si="80"/>
        <v>0</v>
      </c>
    </row>
    <row r="2443" ht="15.75">
      <c r="N2443" s="54">
        <f t="shared" si="80"/>
        <v>0</v>
      </c>
    </row>
    <row r="2444" ht="15.75">
      <c r="N2444" s="54">
        <f aca="true" t="shared" si="81" ref="N2444:N2507">C2444+F2444</f>
        <v>0</v>
      </c>
    </row>
    <row r="2445" ht="15.75">
      <c r="N2445" s="54">
        <f t="shared" si="81"/>
        <v>0</v>
      </c>
    </row>
    <row r="2446" ht="15.75">
      <c r="N2446" s="54">
        <f t="shared" si="81"/>
        <v>0</v>
      </c>
    </row>
    <row r="2447" ht="15.75">
      <c r="N2447" s="54">
        <f t="shared" si="81"/>
        <v>0</v>
      </c>
    </row>
    <row r="2448" ht="15.75">
      <c r="N2448" s="54">
        <f t="shared" si="81"/>
        <v>0</v>
      </c>
    </row>
    <row r="2449" ht="15.75">
      <c r="N2449" s="54">
        <f t="shared" si="81"/>
        <v>0</v>
      </c>
    </row>
    <row r="2450" ht="15.75">
      <c r="N2450" s="54">
        <f t="shared" si="81"/>
        <v>0</v>
      </c>
    </row>
    <row r="2451" ht="15.75">
      <c r="N2451" s="54">
        <f t="shared" si="81"/>
        <v>0</v>
      </c>
    </row>
    <row r="2452" ht="15.75">
      <c r="N2452" s="54">
        <f t="shared" si="81"/>
        <v>0</v>
      </c>
    </row>
    <row r="2453" ht="15.75">
      <c r="N2453" s="54">
        <f t="shared" si="81"/>
        <v>0</v>
      </c>
    </row>
    <row r="2454" ht="15.75">
      <c r="N2454" s="54">
        <f t="shared" si="81"/>
        <v>0</v>
      </c>
    </row>
    <row r="2455" ht="15.75">
      <c r="N2455" s="54">
        <f t="shared" si="81"/>
        <v>0</v>
      </c>
    </row>
    <row r="2456" ht="15.75">
      <c r="N2456" s="54">
        <f t="shared" si="81"/>
        <v>0</v>
      </c>
    </row>
    <row r="2457" ht="15.75">
      <c r="N2457" s="54">
        <f t="shared" si="81"/>
        <v>0</v>
      </c>
    </row>
    <row r="2458" ht="15.75">
      <c r="N2458" s="54">
        <f t="shared" si="81"/>
        <v>0</v>
      </c>
    </row>
    <row r="2459" ht="15.75">
      <c r="N2459" s="54">
        <f t="shared" si="81"/>
        <v>0</v>
      </c>
    </row>
    <row r="2460" ht="15.75">
      <c r="N2460" s="54">
        <f t="shared" si="81"/>
        <v>0</v>
      </c>
    </row>
    <row r="2461" ht="15.75">
      <c r="N2461" s="54">
        <f t="shared" si="81"/>
        <v>0</v>
      </c>
    </row>
    <row r="2462" ht="15.75">
      <c r="N2462" s="54">
        <f t="shared" si="81"/>
        <v>0</v>
      </c>
    </row>
    <row r="2463" ht="15.75">
      <c r="N2463" s="54">
        <f t="shared" si="81"/>
        <v>0</v>
      </c>
    </row>
    <row r="2464" ht="15.75">
      <c r="N2464" s="54">
        <f t="shared" si="81"/>
        <v>0</v>
      </c>
    </row>
    <row r="2465" ht="15.75">
      <c r="N2465" s="54">
        <f t="shared" si="81"/>
        <v>0</v>
      </c>
    </row>
    <row r="2466" ht="15.75">
      <c r="N2466" s="54">
        <f t="shared" si="81"/>
        <v>0</v>
      </c>
    </row>
    <row r="2467" ht="15.75">
      <c r="N2467" s="54">
        <f t="shared" si="81"/>
        <v>0</v>
      </c>
    </row>
    <row r="2468" ht="15.75">
      <c r="N2468" s="54">
        <f t="shared" si="81"/>
        <v>0</v>
      </c>
    </row>
    <row r="2469" ht="15.75">
      <c r="N2469" s="54">
        <f t="shared" si="81"/>
        <v>0</v>
      </c>
    </row>
    <row r="2470" ht="15.75">
      <c r="N2470" s="54">
        <f t="shared" si="81"/>
        <v>0</v>
      </c>
    </row>
    <row r="2471" ht="15.75">
      <c r="N2471" s="54">
        <f t="shared" si="81"/>
        <v>0</v>
      </c>
    </row>
    <row r="2472" ht="15.75">
      <c r="N2472" s="54">
        <f t="shared" si="81"/>
        <v>0</v>
      </c>
    </row>
    <row r="2473" ht="15.75">
      <c r="N2473" s="54">
        <f t="shared" si="81"/>
        <v>0</v>
      </c>
    </row>
    <row r="2474" ht="15.75">
      <c r="N2474" s="54">
        <f t="shared" si="81"/>
        <v>0</v>
      </c>
    </row>
    <row r="2475" ht="15.75">
      <c r="N2475" s="54">
        <f t="shared" si="81"/>
        <v>0</v>
      </c>
    </row>
    <row r="2476" ht="15.75">
      <c r="N2476" s="54">
        <f t="shared" si="81"/>
        <v>0</v>
      </c>
    </row>
    <row r="2477" ht="15.75">
      <c r="N2477" s="54">
        <f t="shared" si="81"/>
        <v>0</v>
      </c>
    </row>
    <row r="2478" ht="15.75">
      <c r="N2478" s="54">
        <f t="shared" si="81"/>
        <v>0</v>
      </c>
    </row>
    <row r="2479" ht="15.75">
      <c r="N2479" s="54">
        <f t="shared" si="81"/>
        <v>0</v>
      </c>
    </row>
    <row r="2480" ht="15.75">
      <c r="N2480" s="54">
        <f t="shared" si="81"/>
        <v>0</v>
      </c>
    </row>
    <row r="2481" ht="15.75">
      <c r="N2481" s="54">
        <f t="shared" si="81"/>
        <v>0</v>
      </c>
    </row>
    <row r="2482" ht="15.75">
      <c r="N2482" s="54">
        <f t="shared" si="81"/>
        <v>0</v>
      </c>
    </row>
    <row r="2483" ht="15.75">
      <c r="N2483" s="54">
        <f t="shared" si="81"/>
        <v>0</v>
      </c>
    </row>
    <row r="2484" ht="15.75">
      <c r="N2484" s="54">
        <f t="shared" si="81"/>
        <v>0</v>
      </c>
    </row>
    <row r="2485" ht="15.75">
      <c r="N2485" s="54">
        <f t="shared" si="81"/>
        <v>0</v>
      </c>
    </row>
    <row r="2486" ht="15.75">
      <c r="N2486" s="54">
        <f t="shared" si="81"/>
        <v>0</v>
      </c>
    </row>
    <row r="2487" ht="15.75">
      <c r="N2487" s="54">
        <f t="shared" si="81"/>
        <v>0</v>
      </c>
    </row>
    <row r="2488" ht="15.75">
      <c r="N2488" s="54">
        <f t="shared" si="81"/>
        <v>0</v>
      </c>
    </row>
    <row r="2489" ht="15.75">
      <c r="N2489" s="54">
        <f t="shared" si="81"/>
        <v>0</v>
      </c>
    </row>
    <row r="2490" ht="15.75">
      <c r="N2490" s="54">
        <f t="shared" si="81"/>
        <v>0</v>
      </c>
    </row>
    <row r="2491" ht="15.75">
      <c r="N2491" s="54">
        <f t="shared" si="81"/>
        <v>0</v>
      </c>
    </row>
    <row r="2492" ht="15.75">
      <c r="N2492" s="54">
        <f t="shared" si="81"/>
        <v>0</v>
      </c>
    </row>
    <row r="2493" ht="15.75">
      <c r="N2493" s="54">
        <f t="shared" si="81"/>
        <v>0</v>
      </c>
    </row>
    <row r="2494" ht="15.75">
      <c r="N2494" s="54">
        <f t="shared" si="81"/>
        <v>0</v>
      </c>
    </row>
    <row r="2495" ht="15.75">
      <c r="N2495" s="54">
        <f t="shared" si="81"/>
        <v>0</v>
      </c>
    </row>
    <row r="2496" ht="15.75">
      <c r="N2496" s="54">
        <f t="shared" si="81"/>
        <v>0</v>
      </c>
    </row>
    <row r="2497" ht="15.75">
      <c r="N2497" s="54">
        <f t="shared" si="81"/>
        <v>0</v>
      </c>
    </row>
    <row r="2498" ht="15.75">
      <c r="N2498" s="54">
        <f t="shared" si="81"/>
        <v>0</v>
      </c>
    </row>
    <row r="2499" ht="15.75">
      <c r="N2499" s="54">
        <f t="shared" si="81"/>
        <v>0</v>
      </c>
    </row>
    <row r="2500" ht="15.75">
      <c r="N2500" s="54">
        <f t="shared" si="81"/>
        <v>0</v>
      </c>
    </row>
    <row r="2501" ht="15.75">
      <c r="N2501" s="54">
        <f t="shared" si="81"/>
        <v>0</v>
      </c>
    </row>
    <row r="2502" ht="15.75">
      <c r="N2502" s="54">
        <f t="shared" si="81"/>
        <v>0</v>
      </c>
    </row>
    <row r="2503" ht="15.75">
      <c r="N2503" s="54">
        <f t="shared" si="81"/>
        <v>0</v>
      </c>
    </row>
    <row r="2504" ht="15.75">
      <c r="N2504" s="54">
        <f t="shared" si="81"/>
        <v>0</v>
      </c>
    </row>
    <row r="2505" ht="15.75">
      <c r="N2505" s="54">
        <f t="shared" si="81"/>
        <v>0</v>
      </c>
    </row>
    <row r="2506" ht="15.75">
      <c r="N2506" s="54">
        <f t="shared" si="81"/>
        <v>0</v>
      </c>
    </row>
    <row r="2507" ht="15.75">
      <c r="N2507" s="54">
        <f t="shared" si="81"/>
        <v>0</v>
      </c>
    </row>
    <row r="2508" ht="15.75">
      <c r="N2508" s="54">
        <f aca="true" t="shared" si="82" ref="N2508:N2571">C2508+F2508</f>
        <v>0</v>
      </c>
    </row>
    <row r="2509" ht="15.75">
      <c r="N2509" s="54">
        <f t="shared" si="82"/>
        <v>0</v>
      </c>
    </row>
    <row r="2510" ht="15.75">
      <c r="N2510" s="54">
        <f t="shared" si="82"/>
        <v>0</v>
      </c>
    </row>
    <row r="2511" ht="15.75">
      <c r="N2511" s="54">
        <f t="shared" si="82"/>
        <v>0</v>
      </c>
    </row>
    <row r="2512" ht="15.75">
      <c r="N2512" s="54">
        <f t="shared" si="82"/>
        <v>0</v>
      </c>
    </row>
    <row r="2513" ht="15.75">
      <c r="N2513" s="54">
        <f t="shared" si="82"/>
        <v>0</v>
      </c>
    </row>
    <row r="2514" ht="15.75">
      <c r="N2514" s="54">
        <f t="shared" si="82"/>
        <v>0</v>
      </c>
    </row>
    <row r="2515" ht="15.75">
      <c r="N2515" s="54">
        <f t="shared" si="82"/>
        <v>0</v>
      </c>
    </row>
    <row r="2516" ht="15.75">
      <c r="N2516" s="54">
        <f t="shared" si="82"/>
        <v>0</v>
      </c>
    </row>
    <row r="2517" ht="15.75">
      <c r="N2517" s="54">
        <f t="shared" si="82"/>
        <v>0</v>
      </c>
    </row>
    <row r="2518" ht="15.75">
      <c r="N2518" s="54">
        <f t="shared" si="82"/>
        <v>0</v>
      </c>
    </row>
    <row r="2519" ht="15.75">
      <c r="N2519" s="54">
        <f t="shared" si="82"/>
        <v>0</v>
      </c>
    </row>
    <row r="2520" ht="15.75">
      <c r="N2520" s="54">
        <f t="shared" si="82"/>
        <v>0</v>
      </c>
    </row>
    <row r="2521" ht="15.75">
      <c r="N2521" s="54">
        <f t="shared" si="82"/>
        <v>0</v>
      </c>
    </row>
    <row r="2522" ht="15.75">
      <c r="N2522" s="54">
        <f t="shared" si="82"/>
        <v>0</v>
      </c>
    </row>
    <row r="2523" ht="15.75">
      <c r="N2523" s="54">
        <f t="shared" si="82"/>
        <v>0</v>
      </c>
    </row>
    <row r="2524" ht="15.75">
      <c r="N2524" s="54">
        <f t="shared" si="82"/>
        <v>0</v>
      </c>
    </row>
    <row r="2525" ht="15.75">
      <c r="N2525" s="54">
        <f t="shared" si="82"/>
        <v>0</v>
      </c>
    </row>
    <row r="2526" ht="15.75">
      <c r="N2526" s="54">
        <f t="shared" si="82"/>
        <v>0</v>
      </c>
    </row>
    <row r="2527" ht="15.75">
      <c r="N2527" s="54">
        <f t="shared" si="82"/>
        <v>0</v>
      </c>
    </row>
    <row r="2528" ht="15.75">
      <c r="N2528" s="54">
        <f t="shared" si="82"/>
        <v>0</v>
      </c>
    </row>
    <row r="2529" ht="15.75">
      <c r="N2529" s="54">
        <f t="shared" si="82"/>
        <v>0</v>
      </c>
    </row>
    <row r="2530" ht="15.75">
      <c r="N2530" s="54">
        <f t="shared" si="82"/>
        <v>0</v>
      </c>
    </row>
    <row r="2531" ht="15.75">
      <c r="N2531" s="54">
        <f t="shared" si="82"/>
        <v>0</v>
      </c>
    </row>
    <row r="2532" ht="15.75">
      <c r="N2532" s="54">
        <f t="shared" si="82"/>
        <v>0</v>
      </c>
    </row>
    <row r="2533" ht="15.75">
      <c r="N2533" s="54">
        <f t="shared" si="82"/>
        <v>0</v>
      </c>
    </row>
    <row r="2534" ht="15.75">
      <c r="N2534" s="54">
        <f t="shared" si="82"/>
        <v>0</v>
      </c>
    </row>
    <row r="2535" ht="15.75">
      <c r="N2535" s="54">
        <f t="shared" si="82"/>
        <v>0</v>
      </c>
    </row>
    <row r="2536" ht="15.75">
      <c r="N2536" s="54">
        <f t="shared" si="82"/>
        <v>0</v>
      </c>
    </row>
    <row r="2537" ht="15.75">
      <c r="N2537" s="54">
        <f t="shared" si="82"/>
        <v>0</v>
      </c>
    </row>
    <row r="2538" ht="15.75">
      <c r="N2538" s="54">
        <f t="shared" si="82"/>
        <v>0</v>
      </c>
    </row>
    <row r="2539" ht="15.75">
      <c r="N2539" s="54">
        <f t="shared" si="82"/>
        <v>0</v>
      </c>
    </row>
    <row r="2540" ht="15.75">
      <c r="N2540" s="54">
        <f t="shared" si="82"/>
        <v>0</v>
      </c>
    </row>
    <row r="2541" ht="15.75">
      <c r="N2541" s="54">
        <f t="shared" si="82"/>
        <v>0</v>
      </c>
    </row>
    <row r="2542" ht="15.75">
      <c r="N2542" s="54">
        <f t="shared" si="82"/>
        <v>0</v>
      </c>
    </row>
    <row r="2543" ht="15.75">
      <c r="N2543" s="54">
        <f t="shared" si="82"/>
        <v>0</v>
      </c>
    </row>
    <row r="2544" ht="15.75">
      <c r="N2544" s="54">
        <f t="shared" si="82"/>
        <v>0</v>
      </c>
    </row>
    <row r="2545" ht="15.75">
      <c r="N2545" s="54">
        <f t="shared" si="82"/>
        <v>0</v>
      </c>
    </row>
    <row r="2546" ht="15.75">
      <c r="N2546" s="54">
        <f t="shared" si="82"/>
        <v>0</v>
      </c>
    </row>
    <row r="2547" ht="15.75">
      <c r="N2547" s="54">
        <f t="shared" si="82"/>
        <v>0</v>
      </c>
    </row>
    <row r="2548" ht="15.75">
      <c r="N2548" s="54">
        <f t="shared" si="82"/>
        <v>0</v>
      </c>
    </row>
    <row r="2549" ht="15.75">
      <c r="N2549" s="54">
        <f t="shared" si="82"/>
        <v>0</v>
      </c>
    </row>
    <row r="2550" ht="15.75">
      <c r="N2550" s="54">
        <f t="shared" si="82"/>
        <v>0</v>
      </c>
    </row>
    <row r="2551" ht="15.75">
      <c r="N2551" s="54">
        <f t="shared" si="82"/>
        <v>0</v>
      </c>
    </row>
    <row r="2552" ht="15.75">
      <c r="N2552" s="54">
        <f t="shared" si="82"/>
        <v>0</v>
      </c>
    </row>
    <row r="2553" ht="15.75">
      <c r="N2553" s="54">
        <f t="shared" si="82"/>
        <v>0</v>
      </c>
    </row>
    <row r="2554" ht="15.75">
      <c r="N2554" s="54">
        <f t="shared" si="82"/>
        <v>0</v>
      </c>
    </row>
    <row r="2555" ht="15.75">
      <c r="N2555" s="54">
        <f t="shared" si="82"/>
        <v>0</v>
      </c>
    </row>
    <row r="2556" ht="15.75">
      <c r="N2556" s="54">
        <f t="shared" si="82"/>
        <v>0</v>
      </c>
    </row>
    <row r="2557" ht="15.75">
      <c r="N2557" s="54">
        <f t="shared" si="82"/>
        <v>0</v>
      </c>
    </row>
    <row r="2558" ht="15.75">
      <c r="N2558" s="54">
        <f t="shared" si="82"/>
        <v>0</v>
      </c>
    </row>
    <row r="2559" ht="15.75">
      <c r="N2559" s="54">
        <f t="shared" si="82"/>
        <v>0</v>
      </c>
    </row>
    <row r="2560" ht="15.75">
      <c r="N2560" s="54">
        <f t="shared" si="82"/>
        <v>0</v>
      </c>
    </row>
    <row r="2561" ht="15.75">
      <c r="N2561" s="54">
        <f t="shared" si="82"/>
        <v>0</v>
      </c>
    </row>
    <row r="2562" ht="15.75">
      <c r="N2562" s="54">
        <f t="shared" si="82"/>
        <v>0</v>
      </c>
    </row>
    <row r="2563" ht="15.75">
      <c r="N2563" s="54">
        <f t="shared" si="82"/>
        <v>0</v>
      </c>
    </row>
    <row r="2564" ht="15.75">
      <c r="N2564" s="54">
        <f t="shared" si="82"/>
        <v>0</v>
      </c>
    </row>
    <row r="2565" ht="15.75">
      <c r="N2565" s="54">
        <f t="shared" si="82"/>
        <v>0</v>
      </c>
    </row>
    <row r="2566" ht="15.75">
      <c r="N2566" s="54">
        <f t="shared" si="82"/>
        <v>0</v>
      </c>
    </row>
    <row r="2567" ht="15.75">
      <c r="N2567" s="54">
        <f t="shared" si="82"/>
        <v>0</v>
      </c>
    </row>
    <row r="2568" ht="15.75">
      <c r="N2568" s="54">
        <f t="shared" si="82"/>
        <v>0</v>
      </c>
    </row>
    <row r="2569" ht="15.75">
      <c r="N2569" s="54">
        <f t="shared" si="82"/>
        <v>0</v>
      </c>
    </row>
    <row r="2570" ht="15.75">
      <c r="N2570" s="54">
        <f t="shared" si="82"/>
        <v>0</v>
      </c>
    </row>
    <row r="2571" ht="15.75">
      <c r="N2571" s="54">
        <f t="shared" si="82"/>
        <v>0</v>
      </c>
    </row>
    <row r="2572" ht="15.75">
      <c r="N2572" s="54">
        <f aca="true" t="shared" si="83" ref="N2572:N2635">C2572+F2572</f>
        <v>0</v>
      </c>
    </row>
    <row r="2573" ht="15.75">
      <c r="N2573" s="54">
        <f t="shared" si="83"/>
        <v>0</v>
      </c>
    </row>
    <row r="2574" ht="15.75">
      <c r="N2574" s="54">
        <f t="shared" si="83"/>
        <v>0</v>
      </c>
    </row>
    <row r="2575" ht="15.75">
      <c r="N2575" s="54">
        <f t="shared" si="83"/>
        <v>0</v>
      </c>
    </row>
    <row r="2576" ht="15.75">
      <c r="N2576" s="54">
        <f t="shared" si="83"/>
        <v>0</v>
      </c>
    </row>
    <row r="2577" ht="15.75">
      <c r="N2577" s="54">
        <f t="shared" si="83"/>
        <v>0</v>
      </c>
    </row>
    <row r="2578" ht="15.75">
      <c r="N2578" s="54">
        <f t="shared" si="83"/>
        <v>0</v>
      </c>
    </row>
    <row r="2579" ht="15.75">
      <c r="N2579" s="54">
        <f t="shared" si="83"/>
        <v>0</v>
      </c>
    </row>
    <row r="2580" ht="15.75">
      <c r="N2580" s="54">
        <f t="shared" si="83"/>
        <v>0</v>
      </c>
    </row>
    <row r="2581" ht="15.75">
      <c r="N2581" s="54">
        <f t="shared" si="83"/>
        <v>0</v>
      </c>
    </row>
    <row r="2582" ht="15.75">
      <c r="N2582" s="54">
        <f t="shared" si="83"/>
        <v>0</v>
      </c>
    </row>
    <row r="2583" ht="15.75">
      <c r="N2583" s="54">
        <f t="shared" si="83"/>
        <v>0</v>
      </c>
    </row>
    <row r="2584" ht="15.75">
      <c r="N2584" s="54">
        <f t="shared" si="83"/>
        <v>0</v>
      </c>
    </row>
    <row r="2585" ht="15.75">
      <c r="N2585" s="54">
        <f t="shared" si="83"/>
        <v>0</v>
      </c>
    </row>
    <row r="2586" ht="15.75">
      <c r="N2586" s="54">
        <f t="shared" si="83"/>
        <v>0</v>
      </c>
    </row>
    <row r="2587" ht="15.75">
      <c r="N2587" s="54">
        <f t="shared" si="83"/>
        <v>0</v>
      </c>
    </row>
    <row r="2588" ht="15.75">
      <c r="N2588" s="54">
        <f t="shared" si="83"/>
        <v>0</v>
      </c>
    </row>
    <row r="2589" ht="15.75">
      <c r="N2589" s="54">
        <f t="shared" si="83"/>
        <v>0</v>
      </c>
    </row>
    <row r="2590" ht="15.75">
      <c r="N2590" s="54">
        <f t="shared" si="83"/>
        <v>0</v>
      </c>
    </row>
    <row r="2591" ht="15.75">
      <c r="N2591" s="54">
        <f t="shared" si="83"/>
        <v>0</v>
      </c>
    </row>
    <row r="2592" ht="15.75">
      <c r="N2592" s="54">
        <f t="shared" si="83"/>
        <v>0</v>
      </c>
    </row>
    <row r="2593" ht="15.75">
      <c r="N2593" s="54">
        <f t="shared" si="83"/>
        <v>0</v>
      </c>
    </row>
    <row r="2594" ht="15.75">
      <c r="N2594" s="54">
        <f t="shared" si="83"/>
        <v>0</v>
      </c>
    </row>
    <row r="2595" ht="15.75">
      <c r="N2595" s="54">
        <f t="shared" si="83"/>
        <v>0</v>
      </c>
    </row>
    <row r="2596" ht="15.75">
      <c r="N2596" s="54">
        <f t="shared" si="83"/>
        <v>0</v>
      </c>
    </row>
    <row r="2597" ht="15.75">
      <c r="N2597" s="54">
        <f t="shared" si="83"/>
        <v>0</v>
      </c>
    </row>
    <row r="2598" ht="15.75">
      <c r="N2598" s="54">
        <f t="shared" si="83"/>
        <v>0</v>
      </c>
    </row>
    <row r="2599" ht="15.75">
      <c r="N2599" s="54">
        <f t="shared" si="83"/>
        <v>0</v>
      </c>
    </row>
    <row r="2600" ht="15.75">
      <c r="N2600" s="54">
        <f t="shared" si="83"/>
        <v>0</v>
      </c>
    </row>
    <row r="2601" ht="15.75">
      <c r="N2601" s="54">
        <f t="shared" si="83"/>
        <v>0</v>
      </c>
    </row>
    <row r="2602" ht="15.75">
      <c r="N2602" s="54">
        <f t="shared" si="83"/>
        <v>0</v>
      </c>
    </row>
    <row r="2603" ht="15.75">
      <c r="N2603" s="54">
        <f t="shared" si="83"/>
        <v>0</v>
      </c>
    </row>
    <row r="2604" ht="15.75">
      <c r="N2604" s="54">
        <f t="shared" si="83"/>
        <v>0</v>
      </c>
    </row>
    <row r="2605" ht="15.75">
      <c r="N2605" s="54">
        <f t="shared" si="83"/>
        <v>0</v>
      </c>
    </row>
    <row r="2606" ht="15.75">
      <c r="N2606" s="54">
        <f t="shared" si="83"/>
        <v>0</v>
      </c>
    </row>
    <row r="2607" ht="15.75">
      <c r="N2607" s="54">
        <f t="shared" si="83"/>
        <v>0</v>
      </c>
    </row>
    <row r="2608" ht="15.75">
      <c r="N2608" s="54">
        <f t="shared" si="83"/>
        <v>0</v>
      </c>
    </row>
    <row r="2609" ht="15.75">
      <c r="N2609" s="54">
        <f t="shared" si="83"/>
        <v>0</v>
      </c>
    </row>
    <row r="2610" ht="15.75">
      <c r="N2610" s="54">
        <f t="shared" si="83"/>
        <v>0</v>
      </c>
    </row>
    <row r="2611" ht="15.75">
      <c r="N2611" s="54">
        <f t="shared" si="83"/>
        <v>0</v>
      </c>
    </row>
    <row r="2612" ht="15.75">
      <c r="N2612" s="54">
        <f t="shared" si="83"/>
        <v>0</v>
      </c>
    </row>
    <row r="2613" ht="15.75">
      <c r="N2613" s="54">
        <f t="shared" si="83"/>
        <v>0</v>
      </c>
    </row>
    <row r="2614" ht="15.75">
      <c r="N2614" s="54">
        <f t="shared" si="83"/>
        <v>0</v>
      </c>
    </row>
    <row r="2615" ht="15.75">
      <c r="N2615" s="54">
        <f t="shared" si="83"/>
        <v>0</v>
      </c>
    </row>
    <row r="2616" ht="15.75">
      <c r="N2616" s="54">
        <f t="shared" si="83"/>
        <v>0</v>
      </c>
    </row>
    <row r="2617" ht="15.75">
      <c r="N2617" s="54">
        <f t="shared" si="83"/>
        <v>0</v>
      </c>
    </row>
    <row r="2618" ht="15.75">
      <c r="N2618" s="54">
        <f t="shared" si="83"/>
        <v>0</v>
      </c>
    </row>
    <row r="2619" ht="15.75">
      <c r="N2619" s="54">
        <f t="shared" si="83"/>
        <v>0</v>
      </c>
    </row>
    <row r="2620" ht="15.75">
      <c r="N2620" s="54">
        <f t="shared" si="83"/>
        <v>0</v>
      </c>
    </row>
    <row r="2621" ht="15.75">
      <c r="N2621" s="54">
        <f t="shared" si="83"/>
        <v>0</v>
      </c>
    </row>
    <row r="2622" ht="15.75">
      <c r="N2622" s="54">
        <f t="shared" si="83"/>
        <v>0</v>
      </c>
    </row>
    <row r="2623" ht="15.75">
      <c r="N2623" s="54">
        <f t="shared" si="83"/>
        <v>0</v>
      </c>
    </row>
    <row r="2624" ht="15.75">
      <c r="N2624" s="54">
        <f t="shared" si="83"/>
        <v>0</v>
      </c>
    </row>
    <row r="2625" ht="15.75">
      <c r="N2625" s="54">
        <f t="shared" si="83"/>
        <v>0</v>
      </c>
    </row>
    <row r="2626" ht="15.75">
      <c r="N2626" s="54">
        <f t="shared" si="83"/>
        <v>0</v>
      </c>
    </row>
    <row r="2627" ht="15.75">
      <c r="N2627" s="54">
        <f t="shared" si="83"/>
        <v>0</v>
      </c>
    </row>
    <row r="2628" ht="15.75">
      <c r="N2628" s="54">
        <f t="shared" si="83"/>
        <v>0</v>
      </c>
    </row>
    <row r="2629" ht="15.75">
      <c r="N2629" s="54">
        <f t="shared" si="83"/>
        <v>0</v>
      </c>
    </row>
    <row r="2630" ht="15.75">
      <c r="N2630" s="54">
        <f t="shared" si="83"/>
        <v>0</v>
      </c>
    </row>
    <row r="2631" ht="15.75">
      <c r="N2631" s="54">
        <f t="shared" si="83"/>
        <v>0</v>
      </c>
    </row>
    <row r="2632" ht="15.75">
      <c r="N2632" s="54">
        <f t="shared" si="83"/>
        <v>0</v>
      </c>
    </row>
    <row r="2633" ht="15.75">
      <c r="N2633" s="54">
        <f t="shared" si="83"/>
        <v>0</v>
      </c>
    </row>
    <row r="2634" ht="15.75">
      <c r="N2634" s="54">
        <f t="shared" si="83"/>
        <v>0</v>
      </c>
    </row>
    <row r="2635" ht="15.75">
      <c r="N2635" s="54">
        <f t="shared" si="83"/>
        <v>0</v>
      </c>
    </row>
    <row r="2636" ht="15.75">
      <c r="N2636" s="54">
        <f aca="true" t="shared" si="84" ref="N2636:N2699">C2636+F2636</f>
        <v>0</v>
      </c>
    </row>
    <row r="2637" ht="15.75">
      <c r="N2637" s="54">
        <f t="shared" si="84"/>
        <v>0</v>
      </c>
    </row>
    <row r="2638" ht="15.75">
      <c r="N2638" s="54">
        <f t="shared" si="84"/>
        <v>0</v>
      </c>
    </row>
    <row r="2639" ht="15.75">
      <c r="N2639" s="54">
        <f t="shared" si="84"/>
        <v>0</v>
      </c>
    </row>
    <row r="2640" ht="15.75">
      <c r="N2640" s="54">
        <f t="shared" si="84"/>
        <v>0</v>
      </c>
    </row>
    <row r="2641" ht="15.75">
      <c r="N2641" s="54">
        <f t="shared" si="84"/>
        <v>0</v>
      </c>
    </row>
    <row r="2642" ht="15.75">
      <c r="N2642" s="54">
        <f t="shared" si="84"/>
        <v>0</v>
      </c>
    </row>
    <row r="2643" ht="15.75">
      <c r="N2643" s="54">
        <f t="shared" si="84"/>
        <v>0</v>
      </c>
    </row>
    <row r="2644" ht="15.75">
      <c r="N2644" s="54">
        <f t="shared" si="84"/>
        <v>0</v>
      </c>
    </row>
    <row r="2645" ht="15.75">
      <c r="N2645" s="54">
        <f t="shared" si="84"/>
        <v>0</v>
      </c>
    </row>
    <row r="2646" ht="15.75">
      <c r="N2646" s="54">
        <f t="shared" si="84"/>
        <v>0</v>
      </c>
    </row>
    <row r="2647" ht="15.75">
      <c r="N2647" s="54">
        <f t="shared" si="84"/>
        <v>0</v>
      </c>
    </row>
    <row r="2648" ht="15.75">
      <c r="N2648" s="54">
        <f t="shared" si="84"/>
        <v>0</v>
      </c>
    </row>
    <row r="2649" ht="15.75">
      <c r="N2649" s="54">
        <f t="shared" si="84"/>
        <v>0</v>
      </c>
    </row>
    <row r="2650" ht="15.75">
      <c r="N2650" s="54">
        <f t="shared" si="84"/>
        <v>0</v>
      </c>
    </row>
    <row r="2651" ht="15.75">
      <c r="N2651" s="54">
        <f t="shared" si="84"/>
        <v>0</v>
      </c>
    </row>
    <row r="2652" ht="15.75">
      <c r="N2652" s="54">
        <f t="shared" si="84"/>
        <v>0</v>
      </c>
    </row>
    <row r="2653" ht="15.75">
      <c r="N2653" s="54">
        <f t="shared" si="84"/>
        <v>0</v>
      </c>
    </row>
    <row r="2654" ht="15.75">
      <c r="N2654" s="54">
        <f t="shared" si="84"/>
        <v>0</v>
      </c>
    </row>
    <row r="2655" ht="15.75">
      <c r="N2655" s="54">
        <f t="shared" si="84"/>
        <v>0</v>
      </c>
    </row>
    <row r="2656" ht="15.75">
      <c r="N2656" s="54">
        <f t="shared" si="84"/>
        <v>0</v>
      </c>
    </row>
    <row r="2657" ht="15.75">
      <c r="N2657" s="54">
        <f t="shared" si="84"/>
        <v>0</v>
      </c>
    </row>
    <row r="2658" ht="15.75">
      <c r="N2658" s="54">
        <f t="shared" si="84"/>
        <v>0</v>
      </c>
    </row>
    <row r="2659" ht="15.75">
      <c r="N2659" s="54">
        <f t="shared" si="84"/>
        <v>0</v>
      </c>
    </row>
    <row r="2660" ht="15.75">
      <c r="N2660" s="54">
        <f t="shared" si="84"/>
        <v>0</v>
      </c>
    </row>
    <row r="2661" ht="15.75">
      <c r="N2661" s="54">
        <f t="shared" si="84"/>
        <v>0</v>
      </c>
    </row>
    <row r="2662" ht="15.75">
      <c r="N2662" s="54">
        <f t="shared" si="84"/>
        <v>0</v>
      </c>
    </row>
    <row r="2663" ht="15.75">
      <c r="N2663" s="54">
        <f t="shared" si="84"/>
        <v>0</v>
      </c>
    </row>
    <row r="2664" ht="15.75">
      <c r="N2664" s="54">
        <f t="shared" si="84"/>
        <v>0</v>
      </c>
    </row>
    <row r="2665" ht="15.75">
      <c r="N2665" s="54">
        <f t="shared" si="84"/>
        <v>0</v>
      </c>
    </row>
    <row r="2666" ht="15.75">
      <c r="N2666" s="54">
        <f t="shared" si="84"/>
        <v>0</v>
      </c>
    </row>
    <row r="2667" ht="15.75">
      <c r="N2667" s="54">
        <f t="shared" si="84"/>
        <v>0</v>
      </c>
    </row>
    <row r="2668" ht="15.75">
      <c r="N2668" s="54">
        <f t="shared" si="84"/>
        <v>0</v>
      </c>
    </row>
    <row r="2669" ht="15.75">
      <c r="N2669" s="54">
        <f t="shared" si="84"/>
        <v>0</v>
      </c>
    </row>
    <row r="2670" ht="15.75">
      <c r="N2670" s="54">
        <f t="shared" si="84"/>
        <v>0</v>
      </c>
    </row>
    <row r="2671" ht="15.75">
      <c r="N2671" s="54">
        <f t="shared" si="84"/>
        <v>0</v>
      </c>
    </row>
    <row r="2672" ht="15.75">
      <c r="N2672" s="54">
        <f t="shared" si="84"/>
        <v>0</v>
      </c>
    </row>
    <row r="2673" ht="15.75">
      <c r="N2673" s="54">
        <f t="shared" si="84"/>
        <v>0</v>
      </c>
    </row>
    <row r="2674" ht="15.75">
      <c r="N2674" s="54">
        <f t="shared" si="84"/>
        <v>0</v>
      </c>
    </row>
    <row r="2675" ht="15.75">
      <c r="N2675" s="54">
        <f t="shared" si="84"/>
        <v>0</v>
      </c>
    </row>
    <row r="2676" ht="15.75">
      <c r="N2676" s="54">
        <f t="shared" si="84"/>
        <v>0</v>
      </c>
    </row>
    <row r="2677" ht="15.75">
      <c r="N2677" s="54">
        <f t="shared" si="84"/>
        <v>0</v>
      </c>
    </row>
    <row r="2678" ht="15.75">
      <c r="N2678" s="54">
        <f t="shared" si="84"/>
        <v>0</v>
      </c>
    </row>
    <row r="2679" ht="15.75">
      <c r="N2679" s="54">
        <f t="shared" si="84"/>
        <v>0</v>
      </c>
    </row>
    <row r="2680" ht="15.75">
      <c r="N2680" s="54">
        <f t="shared" si="84"/>
        <v>0</v>
      </c>
    </row>
    <row r="2681" ht="15.75">
      <c r="N2681" s="54">
        <f t="shared" si="84"/>
        <v>0</v>
      </c>
    </row>
    <row r="2682" ht="15.75">
      <c r="N2682" s="54">
        <f t="shared" si="84"/>
        <v>0</v>
      </c>
    </row>
    <row r="2683" ht="15.75">
      <c r="N2683" s="54">
        <f t="shared" si="84"/>
        <v>0</v>
      </c>
    </row>
    <row r="2684" ht="15.75">
      <c r="N2684" s="54">
        <f t="shared" si="84"/>
        <v>0</v>
      </c>
    </row>
    <row r="2685" ht="15.75">
      <c r="N2685" s="54">
        <f t="shared" si="84"/>
        <v>0</v>
      </c>
    </row>
    <row r="2686" ht="15.75">
      <c r="N2686" s="54">
        <f t="shared" si="84"/>
        <v>0</v>
      </c>
    </row>
    <row r="2687" ht="15.75">
      <c r="N2687" s="54">
        <f t="shared" si="84"/>
        <v>0</v>
      </c>
    </row>
    <row r="2688" ht="15.75">
      <c r="N2688" s="54">
        <f t="shared" si="84"/>
        <v>0</v>
      </c>
    </row>
    <row r="2689" ht="15.75">
      <c r="N2689" s="54">
        <f t="shared" si="84"/>
        <v>0</v>
      </c>
    </row>
    <row r="2690" ht="15.75">
      <c r="N2690" s="54">
        <f t="shared" si="84"/>
        <v>0</v>
      </c>
    </row>
    <row r="2691" ht="15.75">
      <c r="N2691" s="54">
        <f t="shared" si="84"/>
        <v>0</v>
      </c>
    </row>
    <row r="2692" ht="15.75">
      <c r="N2692" s="54">
        <f t="shared" si="84"/>
        <v>0</v>
      </c>
    </row>
    <row r="2693" ht="15.75">
      <c r="N2693" s="54">
        <f t="shared" si="84"/>
        <v>0</v>
      </c>
    </row>
    <row r="2694" ht="15.75">
      <c r="N2694" s="54">
        <f t="shared" si="84"/>
        <v>0</v>
      </c>
    </row>
    <row r="2695" ht="15.75">
      <c r="N2695" s="54">
        <f t="shared" si="84"/>
        <v>0</v>
      </c>
    </row>
    <row r="2696" ht="15.75">
      <c r="N2696" s="54">
        <f t="shared" si="84"/>
        <v>0</v>
      </c>
    </row>
    <row r="2697" ht="15.75">
      <c r="N2697" s="54">
        <f t="shared" si="84"/>
        <v>0</v>
      </c>
    </row>
    <row r="2698" ht="15.75">
      <c r="N2698" s="54">
        <f t="shared" si="84"/>
        <v>0</v>
      </c>
    </row>
    <row r="2699" ht="15.75">
      <c r="N2699" s="54">
        <f t="shared" si="84"/>
        <v>0</v>
      </c>
    </row>
    <row r="2700" ht="15.75">
      <c r="N2700" s="54">
        <f aca="true" t="shared" si="85" ref="N2700:N2763">C2700+F2700</f>
        <v>0</v>
      </c>
    </row>
    <row r="2701" ht="15.75">
      <c r="N2701" s="54">
        <f t="shared" si="85"/>
        <v>0</v>
      </c>
    </row>
    <row r="2702" ht="15.75">
      <c r="N2702" s="54">
        <f t="shared" si="85"/>
        <v>0</v>
      </c>
    </row>
    <row r="2703" ht="15.75">
      <c r="N2703" s="54">
        <f t="shared" si="85"/>
        <v>0</v>
      </c>
    </row>
    <row r="2704" ht="15.75">
      <c r="N2704" s="54">
        <f t="shared" si="85"/>
        <v>0</v>
      </c>
    </row>
    <row r="2705" ht="15.75">
      <c r="N2705" s="54">
        <f t="shared" si="85"/>
        <v>0</v>
      </c>
    </row>
    <row r="2706" ht="15.75">
      <c r="N2706" s="54">
        <f t="shared" si="85"/>
        <v>0</v>
      </c>
    </row>
    <row r="2707" ht="15.75">
      <c r="N2707" s="54">
        <f t="shared" si="85"/>
        <v>0</v>
      </c>
    </row>
    <row r="2708" ht="15.75">
      <c r="N2708" s="54">
        <f t="shared" si="85"/>
        <v>0</v>
      </c>
    </row>
    <row r="2709" ht="15.75">
      <c r="N2709" s="54">
        <f t="shared" si="85"/>
        <v>0</v>
      </c>
    </row>
    <row r="2710" ht="15.75">
      <c r="N2710" s="54">
        <f t="shared" si="85"/>
        <v>0</v>
      </c>
    </row>
    <row r="2711" ht="15.75">
      <c r="N2711" s="54">
        <f t="shared" si="85"/>
        <v>0</v>
      </c>
    </row>
    <row r="2712" ht="15.75">
      <c r="N2712" s="54">
        <f t="shared" si="85"/>
        <v>0</v>
      </c>
    </row>
    <row r="2713" ht="15.75">
      <c r="N2713" s="54">
        <f t="shared" si="85"/>
        <v>0</v>
      </c>
    </row>
    <row r="2714" ht="15.75">
      <c r="N2714" s="54">
        <f t="shared" si="85"/>
        <v>0</v>
      </c>
    </row>
    <row r="2715" ht="15.75">
      <c r="N2715" s="54">
        <f t="shared" si="85"/>
        <v>0</v>
      </c>
    </row>
    <row r="2716" ht="15.75">
      <c r="N2716" s="54">
        <f t="shared" si="85"/>
        <v>0</v>
      </c>
    </row>
    <row r="2717" ht="15.75">
      <c r="N2717" s="54">
        <f t="shared" si="85"/>
        <v>0</v>
      </c>
    </row>
    <row r="2718" ht="15.75">
      <c r="N2718" s="54">
        <f t="shared" si="85"/>
        <v>0</v>
      </c>
    </row>
    <row r="2719" ht="15.75">
      <c r="N2719" s="54">
        <f t="shared" si="85"/>
        <v>0</v>
      </c>
    </row>
    <row r="2720" ht="15.75">
      <c r="N2720" s="54">
        <f t="shared" si="85"/>
        <v>0</v>
      </c>
    </row>
    <row r="2721" ht="15.75">
      <c r="N2721" s="54">
        <f t="shared" si="85"/>
        <v>0</v>
      </c>
    </row>
    <row r="2722" ht="15.75">
      <c r="N2722" s="54">
        <f t="shared" si="85"/>
        <v>0</v>
      </c>
    </row>
    <row r="2723" ht="15.75">
      <c r="N2723" s="54">
        <f t="shared" si="85"/>
        <v>0</v>
      </c>
    </row>
    <row r="2724" ht="15.75">
      <c r="N2724" s="54">
        <f t="shared" si="85"/>
        <v>0</v>
      </c>
    </row>
    <row r="2725" ht="15.75">
      <c r="N2725" s="54">
        <f t="shared" si="85"/>
        <v>0</v>
      </c>
    </row>
    <row r="2726" ht="15.75">
      <c r="N2726" s="54">
        <f t="shared" si="85"/>
        <v>0</v>
      </c>
    </row>
    <row r="2727" ht="15.75">
      <c r="N2727" s="54">
        <f t="shared" si="85"/>
        <v>0</v>
      </c>
    </row>
    <row r="2728" ht="15.75">
      <c r="N2728" s="54">
        <f t="shared" si="85"/>
        <v>0</v>
      </c>
    </row>
    <row r="2729" ht="15.75">
      <c r="N2729" s="54">
        <f t="shared" si="85"/>
        <v>0</v>
      </c>
    </row>
    <row r="2730" ht="15.75">
      <c r="N2730" s="54">
        <f t="shared" si="85"/>
        <v>0</v>
      </c>
    </row>
    <row r="2731" ht="15.75">
      <c r="N2731" s="54">
        <f t="shared" si="85"/>
        <v>0</v>
      </c>
    </row>
    <row r="2732" ht="15.75">
      <c r="N2732" s="54">
        <f t="shared" si="85"/>
        <v>0</v>
      </c>
    </row>
    <row r="2733" ht="15.75">
      <c r="N2733" s="54">
        <f t="shared" si="85"/>
        <v>0</v>
      </c>
    </row>
    <row r="2734" ht="15.75">
      <c r="N2734" s="54">
        <f t="shared" si="85"/>
        <v>0</v>
      </c>
    </row>
    <row r="2735" ht="15.75">
      <c r="N2735" s="54">
        <f t="shared" si="85"/>
        <v>0</v>
      </c>
    </row>
    <row r="2736" ht="15.75">
      <c r="N2736" s="54">
        <f t="shared" si="85"/>
        <v>0</v>
      </c>
    </row>
    <row r="2737" ht="15.75">
      <c r="N2737" s="54">
        <f t="shared" si="85"/>
        <v>0</v>
      </c>
    </row>
    <row r="2738" ht="15.75">
      <c r="N2738" s="54">
        <f t="shared" si="85"/>
        <v>0</v>
      </c>
    </row>
    <row r="2739" ht="15.75">
      <c r="N2739" s="54">
        <f t="shared" si="85"/>
        <v>0</v>
      </c>
    </row>
    <row r="2740" ht="15.75">
      <c r="N2740" s="54">
        <f t="shared" si="85"/>
        <v>0</v>
      </c>
    </row>
    <row r="2741" ht="15.75">
      <c r="N2741" s="54">
        <f t="shared" si="85"/>
        <v>0</v>
      </c>
    </row>
    <row r="2742" ht="15.75">
      <c r="N2742" s="54">
        <f t="shared" si="85"/>
        <v>0</v>
      </c>
    </row>
    <row r="2743" ht="15.75">
      <c r="N2743" s="54">
        <f t="shared" si="85"/>
        <v>0</v>
      </c>
    </row>
    <row r="2744" ht="15.75">
      <c r="N2744" s="54">
        <f t="shared" si="85"/>
        <v>0</v>
      </c>
    </row>
    <row r="2745" ht="15.75">
      <c r="N2745" s="54">
        <f t="shared" si="85"/>
        <v>0</v>
      </c>
    </row>
    <row r="2746" ht="15.75">
      <c r="N2746" s="54">
        <f t="shared" si="85"/>
        <v>0</v>
      </c>
    </row>
    <row r="2747" ht="15.75">
      <c r="N2747" s="54">
        <f t="shared" si="85"/>
        <v>0</v>
      </c>
    </row>
    <row r="2748" ht="15.75">
      <c r="N2748" s="54">
        <f t="shared" si="85"/>
        <v>0</v>
      </c>
    </row>
    <row r="2749" ht="15.75">
      <c r="N2749" s="54">
        <f t="shared" si="85"/>
        <v>0</v>
      </c>
    </row>
    <row r="2750" ht="15.75">
      <c r="N2750" s="54">
        <f t="shared" si="85"/>
        <v>0</v>
      </c>
    </row>
    <row r="2751" ht="15.75">
      <c r="N2751" s="54">
        <f t="shared" si="85"/>
        <v>0</v>
      </c>
    </row>
    <row r="2752" ht="15.75">
      <c r="N2752" s="54">
        <f t="shared" si="85"/>
        <v>0</v>
      </c>
    </row>
    <row r="2753" ht="15.75">
      <c r="N2753" s="54">
        <f t="shared" si="85"/>
        <v>0</v>
      </c>
    </row>
    <row r="2754" ht="15.75">
      <c r="N2754" s="54">
        <f t="shared" si="85"/>
        <v>0</v>
      </c>
    </row>
    <row r="2755" ht="15.75">
      <c r="N2755" s="54">
        <f t="shared" si="85"/>
        <v>0</v>
      </c>
    </row>
    <row r="2756" ht="15.75">
      <c r="N2756" s="54">
        <f t="shared" si="85"/>
        <v>0</v>
      </c>
    </row>
    <row r="2757" ht="15.75">
      <c r="N2757" s="54">
        <f t="shared" si="85"/>
        <v>0</v>
      </c>
    </row>
    <row r="2758" ht="15.75">
      <c r="N2758" s="54">
        <f t="shared" si="85"/>
        <v>0</v>
      </c>
    </row>
    <row r="2759" ht="15.75">
      <c r="N2759" s="54">
        <f t="shared" si="85"/>
        <v>0</v>
      </c>
    </row>
    <row r="2760" ht="15.75">
      <c r="N2760" s="54">
        <f t="shared" si="85"/>
        <v>0</v>
      </c>
    </row>
    <row r="2761" ht="15.75">
      <c r="N2761" s="54">
        <f t="shared" si="85"/>
        <v>0</v>
      </c>
    </row>
    <row r="2762" ht="15.75">
      <c r="N2762" s="54">
        <f t="shared" si="85"/>
        <v>0</v>
      </c>
    </row>
    <row r="2763" ht="15.75">
      <c r="N2763" s="54">
        <f t="shared" si="85"/>
        <v>0</v>
      </c>
    </row>
    <row r="2764" ht="15.75">
      <c r="N2764" s="54">
        <f aca="true" t="shared" si="86" ref="N2764:N2827">C2764+F2764</f>
        <v>0</v>
      </c>
    </row>
    <row r="2765" ht="15.75">
      <c r="N2765" s="54">
        <f t="shared" si="86"/>
        <v>0</v>
      </c>
    </row>
    <row r="2766" ht="15.75">
      <c r="N2766" s="54">
        <f t="shared" si="86"/>
        <v>0</v>
      </c>
    </row>
    <row r="2767" ht="15.75">
      <c r="N2767" s="54">
        <f t="shared" si="86"/>
        <v>0</v>
      </c>
    </row>
    <row r="2768" ht="15.75">
      <c r="N2768" s="54">
        <f t="shared" si="86"/>
        <v>0</v>
      </c>
    </row>
    <row r="2769" ht="15.75">
      <c r="N2769" s="54">
        <f t="shared" si="86"/>
        <v>0</v>
      </c>
    </row>
    <row r="2770" ht="15.75">
      <c r="N2770" s="54">
        <f t="shared" si="86"/>
        <v>0</v>
      </c>
    </row>
    <row r="2771" ht="15.75">
      <c r="N2771" s="54">
        <f t="shared" si="86"/>
        <v>0</v>
      </c>
    </row>
    <row r="2772" ht="15.75">
      <c r="N2772" s="54">
        <f t="shared" si="86"/>
        <v>0</v>
      </c>
    </row>
    <row r="2773" ht="15.75">
      <c r="N2773" s="54">
        <f t="shared" si="86"/>
        <v>0</v>
      </c>
    </row>
    <row r="2774" ht="15.75">
      <c r="N2774" s="54">
        <f t="shared" si="86"/>
        <v>0</v>
      </c>
    </row>
    <row r="2775" ht="15.75">
      <c r="N2775" s="54">
        <f t="shared" si="86"/>
        <v>0</v>
      </c>
    </row>
    <row r="2776" ht="15.75">
      <c r="N2776" s="54">
        <f t="shared" si="86"/>
        <v>0</v>
      </c>
    </row>
    <row r="2777" ht="15.75">
      <c r="N2777" s="54">
        <f t="shared" si="86"/>
        <v>0</v>
      </c>
    </row>
    <row r="2778" ht="15.75">
      <c r="N2778" s="54">
        <f t="shared" si="86"/>
        <v>0</v>
      </c>
    </row>
    <row r="2779" ht="15.75">
      <c r="N2779" s="54">
        <f t="shared" si="86"/>
        <v>0</v>
      </c>
    </row>
    <row r="2780" ht="15.75">
      <c r="N2780" s="54">
        <f t="shared" si="86"/>
        <v>0</v>
      </c>
    </row>
    <row r="2781" ht="15.75">
      <c r="N2781" s="54">
        <f t="shared" si="86"/>
        <v>0</v>
      </c>
    </row>
    <row r="2782" ht="15.75">
      <c r="N2782" s="54">
        <f t="shared" si="86"/>
        <v>0</v>
      </c>
    </row>
    <row r="2783" ht="15.75">
      <c r="N2783" s="54">
        <f t="shared" si="86"/>
        <v>0</v>
      </c>
    </row>
    <row r="2784" ht="15.75">
      <c r="N2784" s="54">
        <f t="shared" si="86"/>
        <v>0</v>
      </c>
    </row>
    <row r="2785" ht="15.75">
      <c r="N2785" s="54">
        <f t="shared" si="86"/>
        <v>0</v>
      </c>
    </row>
    <row r="2786" ht="15.75">
      <c r="N2786" s="54">
        <f t="shared" si="86"/>
        <v>0</v>
      </c>
    </row>
    <row r="2787" ht="15.75">
      <c r="N2787" s="54">
        <f t="shared" si="86"/>
        <v>0</v>
      </c>
    </row>
    <row r="2788" ht="15.75">
      <c r="N2788" s="54">
        <f t="shared" si="86"/>
        <v>0</v>
      </c>
    </row>
    <row r="2789" ht="15.75">
      <c r="N2789" s="54">
        <f t="shared" si="86"/>
        <v>0</v>
      </c>
    </row>
    <row r="2790" ht="15.75">
      <c r="N2790" s="54">
        <f t="shared" si="86"/>
        <v>0</v>
      </c>
    </row>
    <row r="2791" ht="15.75">
      <c r="N2791" s="54">
        <f t="shared" si="86"/>
        <v>0</v>
      </c>
    </row>
    <row r="2792" ht="15.75">
      <c r="N2792" s="54">
        <f t="shared" si="86"/>
        <v>0</v>
      </c>
    </row>
    <row r="2793" ht="15.75">
      <c r="N2793" s="54">
        <f t="shared" si="86"/>
        <v>0</v>
      </c>
    </row>
    <row r="2794" ht="15.75">
      <c r="N2794" s="54">
        <f t="shared" si="86"/>
        <v>0</v>
      </c>
    </row>
    <row r="2795" ht="15.75">
      <c r="N2795" s="54">
        <f t="shared" si="86"/>
        <v>0</v>
      </c>
    </row>
    <row r="2796" ht="15.75">
      <c r="N2796" s="54">
        <f t="shared" si="86"/>
        <v>0</v>
      </c>
    </row>
    <row r="2797" ht="15.75">
      <c r="N2797" s="54">
        <f t="shared" si="86"/>
        <v>0</v>
      </c>
    </row>
    <row r="2798" ht="15.75">
      <c r="N2798" s="54">
        <f t="shared" si="86"/>
        <v>0</v>
      </c>
    </row>
    <row r="2799" ht="15.75">
      <c r="N2799" s="54">
        <f t="shared" si="86"/>
        <v>0</v>
      </c>
    </row>
    <row r="2800" ht="15.75">
      <c r="N2800" s="54">
        <f t="shared" si="86"/>
        <v>0</v>
      </c>
    </row>
    <row r="2801" ht="15.75">
      <c r="N2801" s="54">
        <f t="shared" si="86"/>
        <v>0</v>
      </c>
    </row>
    <row r="2802" ht="15.75">
      <c r="N2802" s="54">
        <f t="shared" si="86"/>
        <v>0</v>
      </c>
    </row>
    <row r="2803" ht="15.75">
      <c r="N2803" s="54">
        <f t="shared" si="86"/>
        <v>0</v>
      </c>
    </row>
    <row r="2804" ht="15.75">
      <c r="N2804" s="54">
        <f t="shared" si="86"/>
        <v>0</v>
      </c>
    </row>
    <row r="2805" ht="15.75">
      <c r="N2805" s="54">
        <f t="shared" si="86"/>
        <v>0</v>
      </c>
    </row>
    <row r="2806" ht="15.75">
      <c r="N2806" s="54">
        <f t="shared" si="86"/>
        <v>0</v>
      </c>
    </row>
    <row r="2807" ht="15.75">
      <c r="N2807" s="54">
        <f t="shared" si="86"/>
        <v>0</v>
      </c>
    </row>
    <row r="2808" ht="15.75">
      <c r="N2808" s="54">
        <f t="shared" si="86"/>
        <v>0</v>
      </c>
    </row>
    <row r="2809" ht="15.75">
      <c r="N2809" s="54">
        <f t="shared" si="86"/>
        <v>0</v>
      </c>
    </row>
    <row r="2810" ht="15.75">
      <c r="N2810" s="54">
        <f t="shared" si="86"/>
        <v>0</v>
      </c>
    </row>
    <row r="2811" ht="15.75">
      <c r="N2811" s="54">
        <f t="shared" si="86"/>
        <v>0</v>
      </c>
    </row>
    <row r="2812" ht="15.75">
      <c r="N2812" s="54">
        <f t="shared" si="86"/>
        <v>0</v>
      </c>
    </row>
    <row r="2813" ht="15.75">
      <c r="N2813" s="54">
        <f t="shared" si="86"/>
        <v>0</v>
      </c>
    </row>
    <row r="2814" ht="15.75">
      <c r="N2814" s="54">
        <f t="shared" si="86"/>
        <v>0</v>
      </c>
    </row>
    <row r="2815" ht="15.75">
      <c r="N2815" s="54">
        <f t="shared" si="86"/>
        <v>0</v>
      </c>
    </row>
    <row r="2816" ht="15.75">
      <c r="N2816" s="54">
        <f t="shared" si="86"/>
        <v>0</v>
      </c>
    </row>
    <row r="2817" ht="15.75">
      <c r="N2817" s="54">
        <f t="shared" si="86"/>
        <v>0</v>
      </c>
    </row>
    <row r="2818" ht="15.75">
      <c r="N2818" s="54">
        <f t="shared" si="86"/>
        <v>0</v>
      </c>
    </row>
    <row r="2819" ht="15.75">
      <c r="N2819" s="54">
        <f t="shared" si="86"/>
        <v>0</v>
      </c>
    </row>
    <row r="2820" ht="15.75">
      <c r="N2820" s="54">
        <f t="shared" si="86"/>
        <v>0</v>
      </c>
    </row>
    <row r="2821" ht="15.75">
      <c r="N2821" s="54">
        <f t="shared" si="86"/>
        <v>0</v>
      </c>
    </row>
    <row r="2822" ht="15.75">
      <c r="N2822" s="54">
        <f t="shared" si="86"/>
        <v>0</v>
      </c>
    </row>
    <row r="2823" ht="15.75">
      <c r="N2823" s="54">
        <f t="shared" si="86"/>
        <v>0</v>
      </c>
    </row>
    <row r="2824" ht="15.75">
      <c r="N2824" s="54">
        <f t="shared" si="86"/>
        <v>0</v>
      </c>
    </row>
    <row r="2825" ht="15.75">
      <c r="N2825" s="54">
        <f t="shared" si="86"/>
        <v>0</v>
      </c>
    </row>
    <row r="2826" ht="15.75">
      <c r="N2826" s="54">
        <f t="shared" si="86"/>
        <v>0</v>
      </c>
    </row>
    <row r="2827" ht="15.75">
      <c r="N2827" s="54">
        <f t="shared" si="86"/>
        <v>0</v>
      </c>
    </row>
    <row r="2828" ht="15.75">
      <c r="N2828" s="54">
        <f aca="true" t="shared" si="87" ref="N2828:N2891">C2828+F2828</f>
        <v>0</v>
      </c>
    </row>
    <row r="2829" ht="15.75">
      <c r="N2829" s="54">
        <f t="shared" si="87"/>
        <v>0</v>
      </c>
    </row>
    <row r="2830" ht="15.75">
      <c r="N2830" s="54">
        <f t="shared" si="87"/>
        <v>0</v>
      </c>
    </row>
    <row r="2831" ht="15.75">
      <c r="N2831" s="54">
        <f t="shared" si="87"/>
        <v>0</v>
      </c>
    </row>
    <row r="2832" ht="15.75">
      <c r="N2832" s="54">
        <f t="shared" si="87"/>
        <v>0</v>
      </c>
    </row>
    <row r="2833" ht="15.75">
      <c r="N2833" s="54">
        <f t="shared" si="87"/>
        <v>0</v>
      </c>
    </row>
    <row r="2834" ht="15.75">
      <c r="N2834" s="54">
        <f t="shared" si="87"/>
        <v>0</v>
      </c>
    </row>
    <row r="2835" ht="15.75">
      <c r="N2835" s="54">
        <f t="shared" si="87"/>
        <v>0</v>
      </c>
    </row>
    <row r="2836" ht="15.75">
      <c r="N2836" s="54">
        <f t="shared" si="87"/>
        <v>0</v>
      </c>
    </row>
    <row r="2837" ht="15.75">
      <c r="N2837" s="54">
        <f t="shared" si="87"/>
        <v>0</v>
      </c>
    </row>
    <row r="2838" ht="15.75">
      <c r="N2838" s="54">
        <f t="shared" si="87"/>
        <v>0</v>
      </c>
    </row>
    <row r="2839" ht="15.75">
      <c r="N2839" s="54">
        <f t="shared" si="87"/>
        <v>0</v>
      </c>
    </row>
    <row r="2840" ht="15.75">
      <c r="N2840" s="54">
        <f t="shared" si="87"/>
        <v>0</v>
      </c>
    </row>
    <row r="2841" ht="15.75">
      <c r="N2841" s="54">
        <f t="shared" si="87"/>
        <v>0</v>
      </c>
    </row>
    <row r="2842" ht="15.75">
      <c r="N2842" s="54">
        <f t="shared" si="87"/>
        <v>0</v>
      </c>
    </row>
    <row r="2843" ht="15.75">
      <c r="N2843" s="54">
        <f t="shared" si="87"/>
        <v>0</v>
      </c>
    </row>
    <row r="2844" ht="15.75">
      <c r="N2844" s="54">
        <f t="shared" si="87"/>
        <v>0</v>
      </c>
    </row>
    <row r="2845" ht="15.75">
      <c r="N2845" s="54">
        <f t="shared" si="87"/>
        <v>0</v>
      </c>
    </row>
    <row r="2846" ht="15.75">
      <c r="N2846" s="54">
        <f t="shared" si="87"/>
        <v>0</v>
      </c>
    </row>
    <row r="2847" ht="15.75">
      <c r="N2847" s="54">
        <f t="shared" si="87"/>
        <v>0</v>
      </c>
    </row>
    <row r="2848" ht="15.75">
      <c r="N2848" s="54">
        <f t="shared" si="87"/>
        <v>0</v>
      </c>
    </row>
    <row r="2849" ht="15.75">
      <c r="N2849" s="54">
        <f t="shared" si="87"/>
        <v>0</v>
      </c>
    </row>
    <row r="2850" ht="15.75">
      <c r="N2850" s="54">
        <f t="shared" si="87"/>
        <v>0</v>
      </c>
    </row>
    <row r="2851" ht="15.75">
      <c r="N2851" s="54">
        <f t="shared" si="87"/>
        <v>0</v>
      </c>
    </row>
    <row r="2852" ht="15.75">
      <c r="N2852" s="54">
        <f t="shared" si="87"/>
        <v>0</v>
      </c>
    </row>
    <row r="2853" ht="15.75">
      <c r="N2853" s="54">
        <f t="shared" si="87"/>
        <v>0</v>
      </c>
    </row>
    <row r="2854" ht="15.75">
      <c r="N2854" s="54">
        <f t="shared" si="87"/>
        <v>0</v>
      </c>
    </row>
    <row r="2855" ht="15.75">
      <c r="N2855" s="54">
        <f t="shared" si="87"/>
        <v>0</v>
      </c>
    </row>
    <row r="2856" ht="15.75">
      <c r="N2856" s="54">
        <f t="shared" si="87"/>
        <v>0</v>
      </c>
    </row>
    <row r="2857" ht="15.75">
      <c r="N2857" s="54">
        <f t="shared" si="87"/>
        <v>0</v>
      </c>
    </row>
    <row r="2858" ht="15.75">
      <c r="N2858" s="54">
        <f t="shared" si="87"/>
        <v>0</v>
      </c>
    </row>
    <row r="2859" ht="15.75">
      <c r="N2859" s="54">
        <f t="shared" si="87"/>
        <v>0</v>
      </c>
    </row>
    <row r="2860" ht="15.75">
      <c r="N2860" s="54">
        <f t="shared" si="87"/>
        <v>0</v>
      </c>
    </row>
    <row r="2861" ht="15.75">
      <c r="N2861" s="54">
        <f t="shared" si="87"/>
        <v>0</v>
      </c>
    </row>
    <row r="2862" ht="15.75">
      <c r="N2862" s="54">
        <f t="shared" si="87"/>
        <v>0</v>
      </c>
    </row>
    <row r="2863" ht="15.75">
      <c r="N2863" s="54">
        <f t="shared" si="87"/>
        <v>0</v>
      </c>
    </row>
    <row r="2864" ht="15.75">
      <c r="N2864" s="54">
        <f t="shared" si="87"/>
        <v>0</v>
      </c>
    </row>
    <row r="2865" ht="15.75">
      <c r="N2865" s="54">
        <f t="shared" si="87"/>
        <v>0</v>
      </c>
    </row>
    <row r="2866" ht="15.75">
      <c r="N2866" s="54">
        <f t="shared" si="87"/>
        <v>0</v>
      </c>
    </row>
    <row r="2867" ht="15.75">
      <c r="N2867" s="54">
        <f t="shared" si="87"/>
        <v>0</v>
      </c>
    </row>
    <row r="2868" ht="15.75">
      <c r="N2868" s="54">
        <f t="shared" si="87"/>
        <v>0</v>
      </c>
    </row>
    <row r="2869" ht="15.75">
      <c r="N2869" s="54">
        <f t="shared" si="87"/>
        <v>0</v>
      </c>
    </row>
    <row r="2870" ht="15.75">
      <c r="N2870" s="54">
        <f t="shared" si="87"/>
        <v>0</v>
      </c>
    </row>
    <row r="2871" ht="15.75">
      <c r="N2871" s="54">
        <f t="shared" si="87"/>
        <v>0</v>
      </c>
    </row>
    <row r="2872" ht="15.75">
      <c r="N2872" s="54">
        <f t="shared" si="87"/>
        <v>0</v>
      </c>
    </row>
    <row r="2873" ht="15.75">
      <c r="N2873" s="54">
        <f t="shared" si="87"/>
        <v>0</v>
      </c>
    </row>
    <row r="2874" ht="15.75">
      <c r="N2874" s="54">
        <f t="shared" si="87"/>
        <v>0</v>
      </c>
    </row>
    <row r="2875" ht="15.75">
      <c r="N2875" s="54">
        <f t="shared" si="87"/>
        <v>0</v>
      </c>
    </row>
    <row r="2876" ht="15.75">
      <c r="N2876" s="54">
        <f t="shared" si="87"/>
        <v>0</v>
      </c>
    </row>
    <row r="2877" ht="15.75">
      <c r="N2877" s="54">
        <f t="shared" si="87"/>
        <v>0</v>
      </c>
    </row>
    <row r="2878" ht="15.75">
      <c r="N2878" s="54">
        <f t="shared" si="87"/>
        <v>0</v>
      </c>
    </row>
    <row r="2879" ht="15.75">
      <c r="N2879" s="54">
        <f t="shared" si="87"/>
        <v>0</v>
      </c>
    </row>
    <row r="2880" ht="15.75">
      <c r="N2880" s="54">
        <f t="shared" si="87"/>
        <v>0</v>
      </c>
    </row>
    <row r="2881" ht="15.75">
      <c r="N2881" s="54">
        <f t="shared" si="87"/>
        <v>0</v>
      </c>
    </row>
    <row r="2882" ht="15.75">
      <c r="N2882" s="54">
        <f t="shared" si="87"/>
        <v>0</v>
      </c>
    </row>
    <row r="2883" ht="15.75">
      <c r="N2883" s="54">
        <f t="shared" si="87"/>
        <v>0</v>
      </c>
    </row>
    <row r="2884" ht="15.75">
      <c r="N2884" s="54">
        <f t="shared" si="87"/>
        <v>0</v>
      </c>
    </row>
    <row r="2885" ht="15.75">
      <c r="N2885" s="54">
        <f t="shared" si="87"/>
        <v>0</v>
      </c>
    </row>
    <row r="2886" ht="15.75">
      <c r="N2886" s="54">
        <f t="shared" si="87"/>
        <v>0</v>
      </c>
    </row>
    <row r="2887" ht="15.75">
      <c r="N2887" s="54">
        <f t="shared" si="87"/>
        <v>0</v>
      </c>
    </row>
    <row r="2888" ht="15.75">
      <c r="N2888" s="54">
        <f t="shared" si="87"/>
        <v>0</v>
      </c>
    </row>
    <row r="2889" ht="15.75">
      <c r="N2889" s="54">
        <f t="shared" si="87"/>
        <v>0</v>
      </c>
    </row>
    <row r="2890" ht="15.75">
      <c r="N2890" s="54">
        <f t="shared" si="87"/>
        <v>0</v>
      </c>
    </row>
    <row r="2891" ht="15.75">
      <c r="N2891" s="54">
        <f t="shared" si="87"/>
        <v>0</v>
      </c>
    </row>
    <row r="2892" ht="15.75">
      <c r="N2892" s="54">
        <f aca="true" t="shared" si="88" ref="N2892:N2955">C2892+F2892</f>
        <v>0</v>
      </c>
    </row>
    <row r="2893" ht="15.75">
      <c r="N2893" s="54">
        <f t="shared" si="88"/>
        <v>0</v>
      </c>
    </row>
    <row r="2894" ht="15.75">
      <c r="N2894" s="54">
        <f t="shared" si="88"/>
        <v>0</v>
      </c>
    </row>
    <row r="2895" ht="15.75">
      <c r="N2895" s="54">
        <f t="shared" si="88"/>
        <v>0</v>
      </c>
    </row>
    <row r="2896" ht="15.75">
      <c r="N2896" s="54">
        <f t="shared" si="88"/>
        <v>0</v>
      </c>
    </row>
    <row r="2897" ht="15.75">
      <c r="N2897" s="54">
        <f t="shared" si="88"/>
        <v>0</v>
      </c>
    </row>
    <row r="2898" ht="15.75">
      <c r="N2898" s="54">
        <f t="shared" si="88"/>
        <v>0</v>
      </c>
    </row>
    <row r="2899" ht="15.75">
      <c r="N2899" s="54">
        <f t="shared" si="88"/>
        <v>0</v>
      </c>
    </row>
    <row r="2900" ht="15.75">
      <c r="N2900" s="54">
        <f t="shared" si="88"/>
        <v>0</v>
      </c>
    </row>
    <row r="2901" ht="15.75">
      <c r="N2901" s="54">
        <f t="shared" si="88"/>
        <v>0</v>
      </c>
    </row>
    <row r="2902" ht="15.75">
      <c r="N2902" s="54">
        <f t="shared" si="88"/>
        <v>0</v>
      </c>
    </row>
    <row r="2903" ht="15.75">
      <c r="N2903" s="54">
        <f t="shared" si="88"/>
        <v>0</v>
      </c>
    </row>
    <row r="2904" ht="15.75">
      <c r="N2904" s="54">
        <f t="shared" si="88"/>
        <v>0</v>
      </c>
    </row>
    <row r="2905" ht="15.75">
      <c r="N2905" s="54">
        <f t="shared" si="88"/>
        <v>0</v>
      </c>
    </row>
    <row r="2906" ht="15.75">
      <c r="N2906" s="54">
        <f t="shared" si="88"/>
        <v>0</v>
      </c>
    </row>
    <row r="2907" ht="15.75">
      <c r="N2907" s="54">
        <f t="shared" si="88"/>
        <v>0</v>
      </c>
    </row>
    <row r="2908" ht="15.75">
      <c r="N2908" s="54">
        <f t="shared" si="88"/>
        <v>0</v>
      </c>
    </row>
    <row r="2909" ht="15.75">
      <c r="N2909" s="54">
        <f t="shared" si="88"/>
        <v>0</v>
      </c>
    </row>
    <row r="2910" ht="15.75">
      <c r="N2910" s="54">
        <f t="shared" si="88"/>
        <v>0</v>
      </c>
    </row>
    <row r="2911" ht="15.75">
      <c r="N2911" s="54">
        <f t="shared" si="88"/>
        <v>0</v>
      </c>
    </row>
    <row r="2912" ht="15.75">
      <c r="N2912" s="54">
        <f t="shared" si="88"/>
        <v>0</v>
      </c>
    </row>
    <row r="2913" ht="15.75">
      <c r="N2913" s="54">
        <f t="shared" si="88"/>
        <v>0</v>
      </c>
    </row>
    <row r="2914" ht="15.75">
      <c r="N2914" s="54">
        <f t="shared" si="88"/>
        <v>0</v>
      </c>
    </row>
    <row r="2915" ht="15.75">
      <c r="N2915" s="54">
        <f t="shared" si="88"/>
        <v>0</v>
      </c>
    </row>
    <row r="2916" ht="15.75">
      <c r="N2916" s="54">
        <f t="shared" si="88"/>
        <v>0</v>
      </c>
    </row>
    <row r="2917" ht="15.75">
      <c r="N2917" s="54">
        <f t="shared" si="88"/>
        <v>0</v>
      </c>
    </row>
    <row r="2918" ht="15.75">
      <c r="N2918" s="54">
        <f t="shared" si="88"/>
        <v>0</v>
      </c>
    </row>
    <row r="2919" ht="15.75">
      <c r="N2919" s="54">
        <f t="shared" si="88"/>
        <v>0</v>
      </c>
    </row>
    <row r="2920" ht="15.75">
      <c r="N2920" s="54">
        <f t="shared" si="88"/>
        <v>0</v>
      </c>
    </row>
    <row r="2921" ht="15.75">
      <c r="N2921" s="54">
        <f t="shared" si="88"/>
        <v>0</v>
      </c>
    </row>
    <row r="2922" ht="15.75">
      <c r="N2922" s="54">
        <f t="shared" si="88"/>
        <v>0</v>
      </c>
    </row>
    <row r="2923" ht="15.75">
      <c r="N2923" s="54">
        <f t="shared" si="88"/>
        <v>0</v>
      </c>
    </row>
    <row r="2924" ht="15.75">
      <c r="N2924" s="54">
        <f t="shared" si="88"/>
        <v>0</v>
      </c>
    </row>
    <row r="2925" ht="15.75">
      <c r="N2925" s="54">
        <f t="shared" si="88"/>
        <v>0</v>
      </c>
    </row>
    <row r="2926" ht="15.75">
      <c r="N2926" s="54">
        <f t="shared" si="88"/>
        <v>0</v>
      </c>
    </row>
    <row r="2927" ht="15.75">
      <c r="N2927" s="54">
        <f t="shared" si="88"/>
        <v>0</v>
      </c>
    </row>
    <row r="2928" ht="15.75">
      <c r="N2928" s="54">
        <f t="shared" si="88"/>
        <v>0</v>
      </c>
    </row>
    <row r="2929" ht="15.75">
      <c r="N2929" s="54">
        <f t="shared" si="88"/>
        <v>0</v>
      </c>
    </row>
    <row r="2930" ht="15.75">
      <c r="N2930" s="54">
        <f t="shared" si="88"/>
        <v>0</v>
      </c>
    </row>
    <row r="2931" ht="15.75">
      <c r="N2931" s="54">
        <f t="shared" si="88"/>
        <v>0</v>
      </c>
    </row>
    <row r="2932" ht="15.75">
      <c r="N2932" s="54">
        <f t="shared" si="88"/>
        <v>0</v>
      </c>
    </row>
    <row r="2933" ht="15.75">
      <c r="N2933" s="54">
        <f t="shared" si="88"/>
        <v>0</v>
      </c>
    </row>
    <row r="2934" ht="15.75">
      <c r="N2934" s="54">
        <f t="shared" si="88"/>
        <v>0</v>
      </c>
    </row>
    <row r="2935" ht="15.75">
      <c r="N2935" s="54">
        <f t="shared" si="88"/>
        <v>0</v>
      </c>
    </row>
    <row r="2936" ht="15.75">
      <c r="N2936" s="54">
        <f t="shared" si="88"/>
        <v>0</v>
      </c>
    </row>
    <row r="2937" ht="15.75">
      <c r="N2937" s="54">
        <f t="shared" si="88"/>
        <v>0</v>
      </c>
    </row>
    <row r="2938" ht="15.75">
      <c r="N2938" s="54">
        <f t="shared" si="88"/>
        <v>0</v>
      </c>
    </row>
    <row r="2939" ht="15.75">
      <c r="N2939" s="54">
        <f t="shared" si="88"/>
        <v>0</v>
      </c>
    </row>
    <row r="2940" ht="15.75">
      <c r="N2940" s="54">
        <f t="shared" si="88"/>
        <v>0</v>
      </c>
    </row>
    <row r="2941" ht="15.75">
      <c r="N2941" s="54">
        <f t="shared" si="88"/>
        <v>0</v>
      </c>
    </row>
    <row r="2942" ht="15.75">
      <c r="N2942" s="54">
        <f t="shared" si="88"/>
        <v>0</v>
      </c>
    </row>
    <row r="2943" ht="15.75">
      <c r="N2943" s="54">
        <f t="shared" si="88"/>
        <v>0</v>
      </c>
    </row>
    <row r="2944" ht="15.75">
      <c r="N2944" s="54">
        <f t="shared" si="88"/>
        <v>0</v>
      </c>
    </row>
    <row r="2945" ht="15.75">
      <c r="N2945" s="54">
        <f t="shared" si="88"/>
        <v>0</v>
      </c>
    </row>
    <row r="2946" ht="15.75">
      <c r="N2946" s="54">
        <f t="shared" si="88"/>
        <v>0</v>
      </c>
    </row>
    <row r="2947" ht="15.75">
      <c r="N2947" s="54">
        <f t="shared" si="88"/>
        <v>0</v>
      </c>
    </row>
    <row r="2948" ht="15.75">
      <c r="N2948" s="54">
        <f t="shared" si="88"/>
        <v>0</v>
      </c>
    </row>
    <row r="2949" ht="15.75">
      <c r="N2949" s="54">
        <f t="shared" si="88"/>
        <v>0</v>
      </c>
    </row>
    <row r="2950" ht="15.75">
      <c r="N2950" s="54">
        <f t="shared" si="88"/>
        <v>0</v>
      </c>
    </row>
    <row r="2951" ht="15.75">
      <c r="N2951" s="54">
        <f t="shared" si="88"/>
        <v>0</v>
      </c>
    </row>
    <row r="2952" ht="15.75">
      <c r="N2952" s="54">
        <f t="shared" si="88"/>
        <v>0</v>
      </c>
    </row>
    <row r="2953" ht="15.75">
      <c r="N2953" s="54">
        <f t="shared" si="88"/>
        <v>0</v>
      </c>
    </row>
    <row r="2954" ht="15.75">
      <c r="N2954" s="54">
        <f t="shared" si="88"/>
        <v>0</v>
      </c>
    </row>
    <row r="2955" ht="15.75">
      <c r="N2955" s="54">
        <f t="shared" si="88"/>
        <v>0</v>
      </c>
    </row>
    <row r="2956" ht="15.75">
      <c r="N2956" s="54">
        <f aca="true" t="shared" si="89" ref="N2956:N3019">C2956+F2956</f>
        <v>0</v>
      </c>
    </row>
    <row r="2957" ht="15.75">
      <c r="N2957" s="54">
        <f t="shared" si="89"/>
        <v>0</v>
      </c>
    </row>
    <row r="2958" ht="15.75">
      <c r="N2958" s="54">
        <f t="shared" si="89"/>
        <v>0</v>
      </c>
    </row>
    <row r="2959" ht="15.75">
      <c r="N2959" s="54">
        <f t="shared" si="89"/>
        <v>0</v>
      </c>
    </row>
    <row r="2960" ht="15.75">
      <c r="N2960" s="54">
        <f t="shared" si="89"/>
        <v>0</v>
      </c>
    </row>
    <row r="2961" ht="15.75">
      <c r="N2961" s="54">
        <f t="shared" si="89"/>
        <v>0</v>
      </c>
    </row>
    <row r="2962" ht="15.75">
      <c r="N2962" s="54">
        <f t="shared" si="89"/>
        <v>0</v>
      </c>
    </row>
    <row r="2963" ht="15.75">
      <c r="N2963" s="54">
        <f t="shared" si="89"/>
        <v>0</v>
      </c>
    </row>
    <row r="2964" ht="15.75">
      <c r="N2964" s="54">
        <f t="shared" si="89"/>
        <v>0</v>
      </c>
    </row>
    <row r="2965" ht="15.75">
      <c r="N2965" s="54">
        <f t="shared" si="89"/>
        <v>0</v>
      </c>
    </row>
    <row r="2966" ht="15.75">
      <c r="N2966" s="54">
        <f t="shared" si="89"/>
        <v>0</v>
      </c>
    </row>
    <row r="2967" ht="15.75">
      <c r="N2967" s="54">
        <f t="shared" si="89"/>
        <v>0</v>
      </c>
    </row>
    <row r="2968" ht="15.75">
      <c r="N2968" s="54">
        <f t="shared" si="89"/>
        <v>0</v>
      </c>
    </row>
    <row r="2969" ht="15.75">
      <c r="N2969" s="54">
        <f t="shared" si="89"/>
        <v>0</v>
      </c>
    </row>
    <row r="2970" ht="15.75">
      <c r="N2970" s="54">
        <f t="shared" si="89"/>
        <v>0</v>
      </c>
    </row>
    <row r="2971" ht="15.75">
      <c r="N2971" s="54">
        <f t="shared" si="89"/>
        <v>0</v>
      </c>
    </row>
    <row r="2972" ht="15.75">
      <c r="N2972" s="54">
        <f t="shared" si="89"/>
        <v>0</v>
      </c>
    </row>
    <row r="2973" ht="15.75">
      <c r="N2973" s="54">
        <f t="shared" si="89"/>
        <v>0</v>
      </c>
    </row>
    <row r="2974" ht="15.75">
      <c r="N2974" s="54">
        <f t="shared" si="89"/>
        <v>0</v>
      </c>
    </row>
    <row r="2975" ht="15.75">
      <c r="N2975" s="54">
        <f t="shared" si="89"/>
        <v>0</v>
      </c>
    </row>
    <row r="2976" ht="15.75">
      <c r="N2976" s="54">
        <f t="shared" si="89"/>
        <v>0</v>
      </c>
    </row>
    <row r="2977" ht="15.75">
      <c r="N2977" s="54">
        <f t="shared" si="89"/>
        <v>0</v>
      </c>
    </row>
    <row r="2978" ht="15.75">
      <c r="N2978" s="54">
        <f t="shared" si="89"/>
        <v>0</v>
      </c>
    </row>
    <row r="2979" ht="15.75">
      <c r="N2979" s="54">
        <f t="shared" si="89"/>
        <v>0</v>
      </c>
    </row>
    <row r="2980" ht="15.75">
      <c r="N2980" s="54">
        <f t="shared" si="89"/>
        <v>0</v>
      </c>
    </row>
    <row r="2981" ht="15.75">
      <c r="N2981" s="54">
        <f t="shared" si="89"/>
        <v>0</v>
      </c>
    </row>
    <row r="2982" ht="15.75">
      <c r="N2982" s="54">
        <f t="shared" si="89"/>
        <v>0</v>
      </c>
    </row>
    <row r="2983" ht="15.75">
      <c r="N2983" s="54">
        <f t="shared" si="89"/>
        <v>0</v>
      </c>
    </row>
    <row r="2984" ht="15.75">
      <c r="N2984" s="54">
        <f t="shared" si="89"/>
        <v>0</v>
      </c>
    </row>
    <row r="2985" ht="15.75">
      <c r="N2985" s="54">
        <f t="shared" si="89"/>
        <v>0</v>
      </c>
    </row>
    <row r="2986" ht="15.75">
      <c r="N2986" s="54">
        <f t="shared" si="89"/>
        <v>0</v>
      </c>
    </row>
    <row r="2987" ht="15.75">
      <c r="N2987" s="54">
        <f t="shared" si="89"/>
        <v>0</v>
      </c>
    </row>
    <row r="2988" ht="15.75">
      <c r="N2988" s="54">
        <f t="shared" si="89"/>
        <v>0</v>
      </c>
    </row>
    <row r="2989" ht="15.75">
      <c r="N2989" s="54">
        <f t="shared" si="89"/>
        <v>0</v>
      </c>
    </row>
    <row r="2990" ht="15.75">
      <c r="N2990" s="54">
        <f t="shared" si="89"/>
        <v>0</v>
      </c>
    </row>
    <row r="2991" ht="15.75">
      <c r="N2991" s="54">
        <f t="shared" si="89"/>
        <v>0</v>
      </c>
    </row>
    <row r="2992" ht="15.75">
      <c r="N2992" s="54">
        <f t="shared" si="89"/>
        <v>0</v>
      </c>
    </row>
    <row r="2993" ht="15.75">
      <c r="N2993" s="54">
        <f t="shared" si="89"/>
        <v>0</v>
      </c>
    </row>
    <row r="2994" ht="15.75">
      <c r="N2994" s="54">
        <f t="shared" si="89"/>
        <v>0</v>
      </c>
    </row>
    <row r="2995" ht="15.75">
      <c r="N2995" s="54">
        <f t="shared" si="89"/>
        <v>0</v>
      </c>
    </row>
    <row r="2996" ht="15.75">
      <c r="N2996" s="54">
        <f t="shared" si="89"/>
        <v>0</v>
      </c>
    </row>
    <row r="2997" ht="15.75">
      <c r="N2997" s="54">
        <f t="shared" si="89"/>
        <v>0</v>
      </c>
    </row>
    <row r="2998" ht="15.75">
      <c r="N2998" s="54">
        <f t="shared" si="89"/>
        <v>0</v>
      </c>
    </row>
    <row r="2999" ht="15.75">
      <c r="N2999" s="54">
        <f t="shared" si="89"/>
        <v>0</v>
      </c>
    </row>
    <row r="3000" ht="15.75">
      <c r="N3000" s="54">
        <f t="shared" si="89"/>
        <v>0</v>
      </c>
    </row>
    <row r="3001" ht="15.75">
      <c r="N3001" s="54">
        <f t="shared" si="89"/>
        <v>0</v>
      </c>
    </row>
    <row r="3002" ht="15.75">
      <c r="N3002" s="54">
        <f t="shared" si="89"/>
        <v>0</v>
      </c>
    </row>
    <row r="3003" ht="15.75">
      <c r="N3003" s="54">
        <f t="shared" si="89"/>
        <v>0</v>
      </c>
    </row>
    <row r="3004" ht="15.75">
      <c r="N3004" s="54">
        <f t="shared" si="89"/>
        <v>0</v>
      </c>
    </row>
    <row r="3005" ht="15.75">
      <c r="N3005" s="54">
        <f t="shared" si="89"/>
        <v>0</v>
      </c>
    </row>
    <row r="3006" ht="15.75">
      <c r="N3006" s="54">
        <f t="shared" si="89"/>
        <v>0</v>
      </c>
    </row>
    <row r="3007" ht="15.75">
      <c r="N3007" s="54">
        <f t="shared" si="89"/>
        <v>0</v>
      </c>
    </row>
    <row r="3008" ht="15.75">
      <c r="N3008" s="54">
        <f t="shared" si="89"/>
        <v>0</v>
      </c>
    </row>
    <row r="3009" ht="15.75">
      <c r="N3009" s="54">
        <f t="shared" si="89"/>
        <v>0</v>
      </c>
    </row>
    <row r="3010" ht="15.75">
      <c r="N3010" s="54">
        <f t="shared" si="89"/>
        <v>0</v>
      </c>
    </row>
    <row r="3011" ht="15.75">
      <c r="N3011" s="54">
        <f t="shared" si="89"/>
        <v>0</v>
      </c>
    </row>
    <row r="3012" ht="15.75">
      <c r="N3012" s="54">
        <f t="shared" si="89"/>
        <v>0</v>
      </c>
    </row>
    <row r="3013" ht="15.75">
      <c r="N3013" s="54">
        <f t="shared" si="89"/>
        <v>0</v>
      </c>
    </row>
    <row r="3014" ht="15.75">
      <c r="N3014" s="54">
        <f t="shared" si="89"/>
        <v>0</v>
      </c>
    </row>
    <row r="3015" ht="15.75">
      <c r="N3015" s="54">
        <f t="shared" si="89"/>
        <v>0</v>
      </c>
    </row>
    <row r="3016" ht="15.75">
      <c r="N3016" s="54">
        <f t="shared" si="89"/>
        <v>0</v>
      </c>
    </row>
    <row r="3017" ht="15.75">
      <c r="N3017" s="54">
        <f t="shared" si="89"/>
        <v>0</v>
      </c>
    </row>
    <row r="3018" ht="15.75">
      <c r="N3018" s="54">
        <f t="shared" si="89"/>
        <v>0</v>
      </c>
    </row>
    <row r="3019" ht="15.75">
      <c r="N3019" s="54">
        <f t="shared" si="89"/>
        <v>0</v>
      </c>
    </row>
    <row r="3020" ht="15.75">
      <c r="N3020" s="54">
        <f aca="true" t="shared" si="90" ref="N3020:N3083">C3020+F3020</f>
        <v>0</v>
      </c>
    </row>
    <row r="3021" ht="15.75">
      <c r="N3021" s="54">
        <f t="shared" si="90"/>
        <v>0</v>
      </c>
    </row>
    <row r="3022" ht="15.75">
      <c r="N3022" s="54">
        <f t="shared" si="90"/>
        <v>0</v>
      </c>
    </row>
    <row r="3023" ht="15.75">
      <c r="N3023" s="54">
        <f t="shared" si="90"/>
        <v>0</v>
      </c>
    </row>
    <row r="3024" ht="15.75">
      <c r="N3024" s="54">
        <f t="shared" si="90"/>
        <v>0</v>
      </c>
    </row>
    <row r="3025" ht="15.75">
      <c r="N3025" s="54">
        <f t="shared" si="90"/>
        <v>0</v>
      </c>
    </row>
    <row r="3026" ht="15.75">
      <c r="N3026" s="54">
        <f t="shared" si="90"/>
        <v>0</v>
      </c>
    </row>
    <row r="3027" ht="15.75">
      <c r="N3027" s="54">
        <f t="shared" si="90"/>
        <v>0</v>
      </c>
    </row>
    <row r="3028" ht="15.75">
      <c r="N3028" s="54">
        <f t="shared" si="90"/>
        <v>0</v>
      </c>
    </row>
    <row r="3029" ht="15.75">
      <c r="N3029" s="54">
        <f t="shared" si="90"/>
        <v>0</v>
      </c>
    </row>
    <row r="3030" ht="15.75">
      <c r="N3030" s="54">
        <f t="shared" si="90"/>
        <v>0</v>
      </c>
    </row>
    <row r="3031" ht="15.75">
      <c r="N3031" s="54">
        <f t="shared" si="90"/>
        <v>0</v>
      </c>
    </row>
    <row r="3032" ht="15.75">
      <c r="N3032" s="54">
        <f t="shared" si="90"/>
        <v>0</v>
      </c>
    </row>
    <row r="3033" ht="15.75">
      <c r="N3033" s="54">
        <f t="shared" si="90"/>
        <v>0</v>
      </c>
    </row>
    <row r="3034" ht="15.75">
      <c r="N3034" s="54">
        <f t="shared" si="90"/>
        <v>0</v>
      </c>
    </row>
    <row r="3035" ht="15.75">
      <c r="N3035" s="54">
        <f t="shared" si="90"/>
        <v>0</v>
      </c>
    </row>
    <row r="3036" ht="15.75">
      <c r="N3036" s="54">
        <f t="shared" si="90"/>
        <v>0</v>
      </c>
    </row>
    <row r="3037" ht="15.75">
      <c r="N3037" s="54">
        <f t="shared" si="90"/>
        <v>0</v>
      </c>
    </row>
    <row r="3038" ht="15.75">
      <c r="N3038" s="54">
        <f t="shared" si="90"/>
        <v>0</v>
      </c>
    </row>
    <row r="3039" ht="15.75">
      <c r="N3039" s="54">
        <f t="shared" si="90"/>
        <v>0</v>
      </c>
    </row>
    <row r="3040" ht="15.75">
      <c r="N3040" s="54">
        <f t="shared" si="90"/>
        <v>0</v>
      </c>
    </row>
    <row r="3041" ht="15.75">
      <c r="N3041" s="54">
        <f t="shared" si="90"/>
        <v>0</v>
      </c>
    </row>
    <row r="3042" ht="15.75">
      <c r="N3042" s="54">
        <f t="shared" si="90"/>
        <v>0</v>
      </c>
    </row>
    <row r="3043" ht="15.75">
      <c r="N3043" s="54">
        <f t="shared" si="90"/>
        <v>0</v>
      </c>
    </row>
    <row r="3044" ht="15.75">
      <c r="N3044" s="54">
        <f t="shared" si="90"/>
        <v>0</v>
      </c>
    </row>
    <row r="3045" ht="15.75">
      <c r="N3045" s="54">
        <f t="shared" si="90"/>
        <v>0</v>
      </c>
    </row>
    <row r="3046" ht="15.75">
      <c r="N3046" s="54">
        <f t="shared" si="90"/>
        <v>0</v>
      </c>
    </row>
    <row r="3047" ht="15.75">
      <c r="N3047" s="54">
        <f t="shared" si="90"/>
        <v>0</v>
      </c>
    </row>
    <row r="3048" ht="15.75">
      <c r="N3048" s="54">
        <f t="shared" si="90"/>
        <v>0</v>
      </c>
    </row>
    <row r="3049" ht="15.75">
      <c r="N3049" s="54">
        <f t="shared" si="90"/>
        <v>0</v>
      </c>
    </row>
    <row r="3050" ht="15.75">
      <c r="N3050" s="54">
        <f t="shared" si="90"/>
        <v>0</v>
      </c>
    </row>
    <row r="3051" ht="15.75">
      <c r="N3051" s="54">
        <f t="shared" si="90"/>
        <v>0</v>
      </c>
    </row>
    <row r="3052" ht="15.75">
      <c r="N3052" s="54">
        <f t="shared" si="90"/>
        <v>0</v>
      </c>
    </row>
    <row r="3053" ht="15.75">
      <c r="N3053" s="54">
        <f t="shared" si="90"/>
        <v>0</v>
      </c>
    </row>
    <row r="3054" ht="15.75">
      <c r="N3054" s="54">
        <f t="shared" si="90"/>
        <v>0</v>
      </c>
    </row>
    <row r="3055" ht="15.75">
      <c r="N3055" s="54">
        <f t="shared" si="90"/>
        <v>0</v>
      </c>
    </row>
    <row r="3056" ht="15.75">
      <c r="N3056" s="54">
        <f t="shared" si="90"/>
        <v>0</v>
      </c>
    </row>
    <row r="3057" ht="15.75">
      <c r="N3057" s="54">
        <f t="shared" si="90"/>
        <v>0</v>
      </c>
    </row>
    <row r="3058" ht="15.75">
      <c r="N3058" s="54">
        <f t="shared" si="90"/>
        <v>0</v>
      </c>
    </row>
    <row r="3059" ht="15.75">
      <c r="N3059" s="54">
        <f t="shared" si="90"/>
        <v>0</v>
      </c>
    </row>
    <row r="3060" ht="15.75">
      <c r="N3060" s="54">
        <f t="shared" si="90"/>
        <v>0</v>
      </c>
    </row>
    <row r="3061" ht="15.75">
      <c r="N3061" s="54">
        <f t="shared" si="90"/>
        <v>0</v>
      </c>
    </row>
    <row r="3062" ht="15.75">
      <c r="N3062" s="54">
        <f t="shared" si="90"/>
        <v>0</v>
      </c>
    </row>
    <row r="3063" ht="15.75">
      <c r="N3063" s="54">
        <f t="shared" si="90"/>
        <v>0</v>
      </c>
    </row>
    <row r="3064" ht="15.75">
      <c r="N3064" s="54">
        <f t="shared" si="90"/>
        <v>0</v>
      </c>
    </row>
    <row r="3065" ht="15.75">
      <c r="N3065" s="54">
        <f t="shared" si="90"/>
        <v>0</v>
      </c>
    </row>
    <row r="3066" ht="15.75">
      <c r="N3066" s="54">
        <f t="shared" si="90"/>
        <v>0</v>
      </c>
    </row>
    <row r="3067" ht="15.75">
      <c r="N3067" s="54">
        <f t="shared" si="90"/>
        <v>0</v>
      </c>
    </row>
    <row r="3068" ht="15.75">
      <c r="N3068" s="54">
        <f t="shared" si="90"/>
        <v>0</v>
      </c>
    </row>
    <row r="3069" ht="15.75">
      <c r="N3069" s="54">
        <f t="shared" si="90"/>
        <v>0</v>
      </c>
    </row>
    <row r="3070" ht="15.75">
      <c r="N3070" s="54">
        <f t="shared" si="90"/>
        <v>0</v>
      </c>
    </row>
    <row r="3071" ht="15.75">
      <c r="N3071" s="54">
        <f t="shared" si="90"/>
        <v>0</v>
      </c>
    </row>
    <row r="3072" ht="15.75">
      <c r="N3072" s="54">
        <f t="shared" si="90"/>
        <v>0</v>
      </c>
    </row>
    <row r="3073" ht="15.75">
      <c r="N3073" s="54">
        <f t="shared" si="90"/>
        <v>0</v>
      </c>
    </row>
    <row r="3074" ht="15.75">
      <c r="N3074" s="54">
        <f t="shared" si="90"/>
        <v>0</v>
      </c>
    </row>
    <row r="3075" ht="15.75">
      <c r="N3075" s="54">
        <f t="shared" si="90"/>
        <v>0</v>
      </c>
    </row>
    <row r="3076" ht="15.75">
      <c r="N3076" s="54">
        <f t="shared" si="90"/>
        <v>0</v>
      </c>
    </row>
    <row r="3077" ht="15.75">
      <c r="N3077" s="54">
        <f t="shared" si="90"/>
        <v>0</v>
      </c>
    </row>
    <row r="3078" ht="15.75">
      <c r="N3078" s="54">
        <f t="shared" si="90"/>
        <v>0</v>
      </c>
    </row>
    <row r="3079" ht="15.75">
      <c r="N3079" s="54">
        <f t="shared" si="90"/>
        <v>0</v>
      </c>
    </row>
    <row r="3080" ht="15.75">
      <c r="N3080" s="54">
        <f t="shared" si="90"/>
        <v>0</v>
      </c>
    </row>
    <row r="3081" ht="15.75">
      <c r="N3081" s="54">
        <f t="shared" si="90"/>
        <v>0</v>
      </c>
    </row>
    <row r="3082" ht="15.75">
      <c r="N3082" s="54">
        <f t="shared" si="90"/>
        <v>0</v>
      </c>
    </row>
    <row r="3083" ht="15.75">
      <c r="N3083" s="54">
        <f t="shared" si="90"/>
        <v>0</v>
      </c>
    </row>
    <row r="3084" ht="15.75">
      <c r="N3084" s="54">
        <f aca="true" t="shared" si="91" ref="N3084:N3147">C3084+F3084</f>
        <v>0</v>
      </c>
    </row>
    <row r="3085" ht="15.75">
      <c r="N3085" s="54">
        <f t="shared" si="91"/>
        <v>0</v>
      </c>
    </row>
    <row r="3086" ht="15.75">
      <c r="N3086" s="54">
        <f t="shared" si="91"/>
        <v>0</v>
      </c>
    </row>
    <row r="3087" ht="15.75">
      <c r="N3087" s="54">
        <f t="shared" si="91"/>
        <v>0</v>
      </c>
    </row>
    <row r="3088" ht="15.75">
      <c r="N3088" s="54">
        <f t="shared" si="91"/>
        <v>0</v>
      </c>
    </row>
    <row r="3089" ht="15.75">
      <c r="N3089" s="54">
        <f t="shared" si="91"/>
        <v>0</v>
      </c>
    </row>
    <row r="3090" ht="15.75">
      <c r="N3090" s="54">
        <f t="shared" si="91"/>
        <v>0</v>
      </c>
    </row>
    <row r="3091" ht="15.75">
      <c r="N3091" s="54">
        <f t="shared" si="91"/>
        <v>0</v>
      </c>
    </row>
    <row r="3092" ht="15.75">
      <c r="N3092" s="54">
        <f t="shared" si="91"/>
        <v>0</v>
      </c>
    </row>
    <row r="3093" ht="15.75">
      <c r="N3093" s="54">
        <f t="shared" si="91"/>
        <v>0</v>
      </c>
    </row>
    <row r="3094" ht="15.75">
      <c r="N3094" s="54">
        <f t="shared" si="91"/>
        <v>0</v>
      </c>
    </row>
    <row r="3095" ht="15.75">
      <c r="N3095" s="54">
        <f t="shared" si="91"/>
        <v>0</v>
      </c>
    </row>
    <row r="3096" ht="15.75">
      <c r="N3096" s="54">
        <f t="shared" si="91"/>
        <v>0</v>
      </c>
    </row>
    <row r="3097" ht="15.75">
      <c r="N3097" s="54">
        <f t="shared" si="91"/>
        <v>0</v>
      </c>
    </row>
    <row r="3098" ht="15.75">
      <c r="N3098" s="54">
        <f t="shared" si="91"/>
        <v>0</v>
      </c>
    </row>
    <row r="3099" ht="15.75">
      <c r="N3099" s="54">
        <f t="shared" si="91"/>
        <v>0</v>
      </c>
    </row>
    <row r="3100" ht="15.75">
      <c r="N3100" s="54">
        <f t="shared" si="91"/>
        <v>0</v>
      </c>
    </row>
    <row r="3101" ht="15.75">
      <c r="N3101" s="54">
        <f t="shared" si="91"/>
        <v>0</v>
      </c>
    </row>
    <row r="3102" ht="15.75">
      <c r="N3102" s="54">
        <f t="shared" si="91"/>
        <v>0</v>
      </c>
    </row>
    <row r="3103" ht="15.75">
      <c r="N3103" s="54">
        <f t="shared" si="91"/>
        <v>0</v>
      </c>
    </row>
    <row r="3104" ht="15.75">
      <c r="N3104" s="54">
        <f t="shared" si="91"/>
        <v>0</v>
      </c>
    </row>
    <row r="3105" ht="15.75">
      <c r="N3105" s="54">
        <f t="shared" si="91"/>
        <v>0</v>
      </c>
    </row>
    <row r="3106" ht="15.75">
      <c r="N3106" s="54">
        <f t="shared" si="91"/>
        <v>0</v>
      </c>
    </row>
    <row r="3107" ht="15.75">
      <c r="N3107" s="54">
        <f t="shared" si="91"/>
        <v>0</v>
      </c>
    </row>
    <row r="3108" ht="15.75">
      <c r="N3108" s="54">
        <f t="shared" si="91"/>
        <v>0</v>
      </c>
    </row>
    <row r="3109" ht="15.75">
      <c r="N3109" s="54">
        <f t="shared" si="91"/>
        <v>0</v>
      </c>
    </row>
    <row r="3110" ht="15.75">
      <c r="N3110" s="54">
        <f t="shared" si="91"/>
        <v>0</v>
      </c>
    </row>
    <row r="3111" ht="15.75">
      <c r="N3111" s="54">
        <f t="shared" si="91"/>
        <v>0</v>
      </c>
    </row>
    <row r="3112" ht="15.75">
      <c r="N3112" s="54">
        <f t="shared" si="91"/>
        <v>0</v>
      </c>
    </row>
    <row r="3113" ht="15.75">
      <c r="N3113" s="54">
        <f t="shared" si="91"/>
        <v>0</v>
      </c>
    </row>
    <row r="3114" ht="15.75">
      <c r="N3114" s="54">
        <f t="shared" si="91"/>
        <v>0</v>
      </c>
    </row>
    <row r="3115" ht="15.75">
      <c r="N3115" s="54">
        <f t="shared" si="91"/>
        <v>0</v>
      </c>
    </row>
    <row r="3116" ht="15.75">
      <c r="N3116" s="54">
        <f t="shared" si="91"/>
        <v>0</v>
      </c>
    </row>
    <row r="3117" ht="15.75">
      <c r="N3117" s="54">
        <f t="shared" si="91"/>
        <v>0</v>
      </c>
    </row>
    <row r="3118" ht="15.75">
      <c r="N3118" s="54">
        <f t="shared" si="91"/>
        <v>0</v>
      </c>
    </row>
    <row r="3119" ht="15.75">
      <c r="N3119" s="54">
        <f t="shared" si="91"/>
        <v>0</v>
      </c>
    </row>
    <row r="3120" ht="15.75">
      <c r="N3120" s="54">
        <f t="shared" si="91"/>
        <v>0</v>
      </c>
    </row>
    <row r="3121" ht="15.75">
      <c r="N3121" s="54">
        <f t="shared" si="91"/>
        <v>0</v>
      </c>
    </row>
    <row r="3122" ht="15.75">
      <c r="N3122" s="54">
        <f t="shared" si="91"/>
        <v>0</v>
      </c>
    </row>
    <row r="3123" ht="15.75">
      <c r="N3123" s="54">
        <f t="shared" si="91"/>
        <v>0</v>
      </c>
    </row>
    <row r="3124" ht="15.75">
      <c r="N3124" s="54">
        <f t="shared" si="91"/>
        <v>0</v>
      </c>
    </row>
    <row r="3125" ht="15.75">
      <c r="N3125" s="54">
        <f t="shared" si="91"/>
        <v>0</v>
      </c>
    </row>
    <row r="3126" ht="15.75">
      <c r="N3126" s="54">
        <f t="shared" si="91"/>
        <v>0</v>
      </c>
    </row>
    <row r="3127" ht="15.75">
      <c r="N3127" s="54">
        <f t="shared" si="91"/>
        <v>0</v>
      </c>
    </row>
    <row r="3128" ht="15.75">
      <c r="N3128" s="54">
        <f t="shared" si="91"/>
        <v>0</v>
      </c>
    </row>
    <row r="3129" ht="15.75">
      <c r="N3129" s="54">
        <f t="shared" si="91"/>
        <v>0</v>
      </c>
    </row>
    <row r="3130" ht="15.75">
      <c r="N3130" s="54">
        <f t="shared" si="91"/>
        <v>0</v>
      </c>
    </row>
    <row r="3131" ht="15.75">
      <c r="N3131" s="54">
        <f t="shared" si="91"/>
        <v>0</v>
      </c>
    </row>
    <row r="3132" ht="15.75">
      <c r="N3132" s="54">
        <f t="shared" si="91"/>
        <v>0</v>
      </c>
    </row>
    <row r="3133" ht="15.75">
      <c r="N3133" s="54">
        <f t="shared" si="91"/>
        <v>0</v>
      </c>
    </row>
    <row r="3134" ht="15.75">
      <c r="N3134" s="54">
        <f t="shared" si="91"/>
        <v>0</v>
      </c>
    </row>
    <row r="3135" ht="15.75">
      <c r="N3135" s="54">
        <f t="shared" si="91"/>
        <v>0</v>
      </c>
    </row>
    <row r="3136" ht="15.75">
      <c r="N3136" s="54">
        <f t="shared" si="91"/>
        <v>0</v>
      </c>
    </row>
    <row r="3137" ht="15.75">
      <c r="N3137" s="54">
        <f t="shared" si="91"/>
        <v>0</v>
      </c>
    </row>
    <row r="3138" ht="15.75">
      <c r="N3138" s="54">
        <f t="shared" si="91"/>
        <v>0</v>
      </c>
    </row>
    <row r="3139" ht="15.75">
      <c r="N3139" s="54">
        <f t="shared" si="91"/>
        <v>0</v>
      </c>
    </row>
    <row r="3140" ht="15.75">
      <c r="N3140" s="54">
        <f t="shared" si="91"/>
        <v>0</v>
      </c>
    </row>
    <row r="3141" ht="15.75">
      <c r="N3141" s="54">
        <f t="shared" si="91"/>
        <v>0</v>
      </c>
    </row>
    <row r="3142" ht="15.75">
      <c r="N3142" s="54">
        <f t="shared" si="91"/>
        <v>0</v>
      </c>
    </row>
    <row r="3143" ht="15.75">
      <c r="N3143" s="54">
        <f t="shared" si="91"/>
        <v>0</v>
      </c>
    </row>
    <row r="3144" ht="15.75">
      <c r="N3144" s="54">
        <f t="shared" si="91"/>
        <v>0</v>
      </c>
    </row>
    <row r="3145" ht="15.75">
      <c r="N3145" s="54">
        <f t="shared" si="91"/>
        <v>0</v>
      </c>
    </row>
    <row r="3146" ht="15.75">
      <c r="N3146" s="54">
        <f t="shared" si="91"/>
        <v>0</v>
      </c>
    </row>
    <row r="3147" ht="15.75">
      <c r="N3147" s="54">
        <f t="shared" si="91"/>
        <v>0</v>
      </c>
    </row>
    <row r="3148" ht="15.75">
      <c r="N3148" s="54">
        <f aca="true" t="shared" si="92" ref="N3148:N3211">C3148+F3148</f>
        <v>0</v>
      </c>
    </row>
    <row r="3149" ht="15.75">
      <c r="N3149" s="54">
        <f t="shared" si="92"/>
        <v>0</v>
      </c>
    </row>
    <row r="3150" ht="15.75">
      <c r="N3150" s="54">
        <f t="shared" si="92"/>
        <v>0</v>
      </c>
    </row>
    <row r="3151" ht="15.75">
      <c r="N3151" s="54">
        <f t="shared" si="92"/>
        <v>0</v>
      </c>
    </row>
    <row r="3152" ht="15.75">
      <c r="N3152" s="54">
        <f t="shared" si="92"/>
        <v>0</v>
      </c>
    </row>
    <row r="3153" ht="15.75">
      <c r="N3153" s="54">
        <f t="shared" si="92"/>
        <v>0</v>
      </c>
    </row>
    <row r="3154" ht="15.75">
      <c r="N3154" s="54">
        <f t="shared" si="92"/>
        <v>0</v>
      </c>
    </row>
    <row r="3155" ht="15.75">
      <c r="N3155" s="54">
        <f t="shared" si="92"/>
        <v>0</v>
      </c>
    </row>
    <row r="3156" ht="15.75">
      <c r="N3156" s="54">
        <f t="shared" si="92"/>
        <v>0</v>
      </c>
    </row>
    <row r="3157" ht="15.75">
      <c r="N3157" s="54">
        <f t="shared" si="92"/>
        <v>0</v>
      </c>
    </row>
    <row r="3158" ht="15.75">
      <c r="N3158" s="54">
        <f t="shared" si="92"/>
        <v>0</v>
      </c>
    </row>
    <row r="3159" ht="15.75">
      <c r="N3159" s="54">
        <f t="shared" si="92"/>
        <v>0</v>
      </c>
    </row>
    <row r="3160" ht="15.75">
      <c r="N3160" s="54">
        <f t="shared" si="92"/>
        <v>0</v>
      </c>
    </row>
    <row r="3161" ht="15.75">
      <c r="N3161" s="54">
        <f t="shared" si="92"/>
        <v>0</v>
      </c>
    </row>
    <row r="3162" ht="15.75">
      <c r="N3162" s="54">
        <f t="shared" si="92"/>
        <v>0</v>
      </c>
    </row>
    <row r="3163" ht="15.75">
      <c r="N3163" s="54">
        <f t="shared" si="92"/>
        <v>0</v>
      </c>
    </row>
    <row r="3164" ht="15.75">
      <c r="N3164" s="54">
        <f t="shared" si="92"/>
        <v>0</v>
      </c>
    </row>
    <row r="3165" ht="15.75">
      <c r="N3165" s="54">
        <f t="shared" si="92"/>
        <v>0</v>
      </c>
    </row>
    <row r="3166" ht="15.75">
      <c r="N3166" s="54">
        <f t="shared" si="92"/>
        <v>0</v>
      </c>
    </row>
    <row r="3167" ht="15.75">
      <c r="N3167" s="54">
        <f t="shared" si="92"/>
        <v>0</v>
      </c>
    </row>
    <row r="3168" ht="15.75">
      <c r="N3168" s="54">
        <f t="shared" si="92"/>
        <v>0</v>
      </c>
    </row>
    <row r="3169" ht="15.75">
      <c r="N3169" s="54">
        <f t="shared" si="92"/>
        <v>0</v>
      </c>
    </row>
    <row r="3170" ht="15.75">
      <c r="N3170" s="54">
        <f t="shared" si="92"/>
        <v>0</v>
      </c>
    </row>
    <row r="3171" ht="15.75">
      <c r="N3171" s="54">
        <f t="shared" si="92"/>
        <v>0</v>
      </c>
    </row>
    <row r="3172" ht="15.75">
      <c r="N3172" s="54">
        <f t="shared" si="92"/>
        <v>0</v>
      </c>
    </row>
    <row r="3173" ht="15.75">
      <c r="N3173" s="54">
        <f t="shared" si="92"/>
        <v>0</v>
      </c>
    </row>
    <row r="3174" ht="15.75">
      <c r="N3174" s="54">
        <f t="shared" si="92"/>
        <v>0</v>
      </c>
    </row>
    <row r="3175" ht="15.75">
      <c r="N3175" s="54">
        <f t="shared" si="92"/>
        <v>0</v>
      </c>
    </row>
    <row r="3176" ht="15.75">
      <c r="N3176" s="54">
        <f t="shared" si="92"/>
        <v>0</v>
      </c>
    </row>
    <row r="3177" ht="15.75">
      <c r="N3177" s="54">
        <f t="shared" si="92"/>
        <v>0</v>
      </c>
    </row>
    <row r="3178" ht="15.75">
      <c r="N3178" s="54">
        <f t="shared" si="92"/>
        <v>0</v>
      </c>
    </row>
    <row r="3179" ht="15.75">
      <c r="N3179" s="54">
        <f t="shared" si="92"/>
        <v>0</v>
      </c>
    </row>
    <row r="3180" ht="15.75">
      <c r="N3180" s="54">
        <f t="shared" si="92"/>
        <v>0</v>
      </c>
    </row>
    <row r="3181" ht="15.75">
      <c r="N3181" s="54">
        <f t="shared" si="92"/>
        <v>0</v>
      </c>
    </row>
    <row r="3182" ht="15.75">
      <c r="N3182" s="54">
        <f t="shared" si="92"/>
        <v>0</v>
      </c>
    </row>
    <row r="3183" ht="15.75">
      <c r="N3183" s="54">
        <f t="shared" si="92"/>
        <v>0</v>
      </c>
    </row>
    <row r="3184" ht="15.75">
      <c r="N3184" s="54">
        <f t="shared" si="92"/>
        <v>0</v>
      </c>
    </row>
    <row r="3185" ht="15.75">
      <c r="N3185" s="54">
        <f t="shared" si="92"/>
        <v>0</v>
      </c>
    </row>
    <row r="3186" ht="15.75">
      <c r="N3186" s="54">
        <f t="shared" si="92"/>
        <v>0</v>
      </c>
    </row>
    <row r="3187" ht="15.75">
      <c r="N3187" s="54">
        <f t="shared" si="92"/>
        <v>0</v>
      </c>
    </row>
    <row r="3188" ht="15.75">
      <c r="N3188" s="54">
        <f t="shared" si="92"/>
        <v>0</v>
      </c>
    </row>
    <row r="3189" ht="15.75">
      <c r="N3189" s="54">
        <f t="shared" si="92"/>
        <v>0</v>
      </c>
    </row>
    <row r="3190" ht="15.75">
      <c r="N3190" s="54">
        <f t="shared" si="92"/>
        <v>0</v>
      </c>
    </row>
    <row r="3191" ht="15.75">
      <c r="N3191" s="54">
        <f t="shared" si="92"/>
        <v>0</v>
      </c>
    </row>
    <row r="3192" ht="15.75">
      <c r="N3192" s="54">
        <f t="shared" si="92"/>
        <v>0</v>
      </c>
    </row>
    <row r="3193" ht="15.75">
      <c r="N3193" s="54">
        <f t="shared" si="92"/>
        <v>0</v>
      </c>
    </row>
    <row r="3194" ht="15.75">
      <c r="N3194" s="54">
        <f t="shared" si="92"/>
        <v>0</v>
      </c>
    </row>
    <row r="3195" ht="15.75">
      <c r="N3195" s="54">
        <f t="shared" si="92"/>
        <v>0</v>
      </c>
    </row>
    <row r="3196" ht="15.75">
      <c r="N3196" s="54">
        <f t="shared" si="92"/>
        <v>0</v>
      </c>
    </row>
    <row r="3197" ht="15.75">
      <c r="N3197" s="54">
        <f t="shared" si="92"/>
        <v>0</v>
      </c>
    </row>
    <row r="3198" ht="15.75">
      <c r="N3198" s="54">
        <f t="shared" si="92"/>
        <v>0</v>
      </c>
    </row>
    <row r="3199" ht="15.75">
      <c r="N3199" s="54">
        <f t="shared" si="92"/>
        <v>0</v>
      </c>
    </row>
    <row r="3200" ht="15.75">
      <c r="N3200" s="54">
        <f t="shared" si="92"/>
        <v>0</v>
      </c>
    </row>
    <row r="3201" ht="15.75">
      <c r="N3201" s="54">
        <f t="shared" si="92"/>
        <v>0</v>
      </c>
    </row>
    <row r="3202" ht="15.75">
      <c r="N3202" s="54">
        <f t="shared" si="92"/>
        <v>0</v>
      </c>
    </row>
    <row r="3203" ht="15.75">
      <c r="N3203" s="54">
        <f t="shared" si="92"/>
        <v>0</v>
      </c>
    </row>
    <row r="3204" ht="15.75">
      <c r="N3204" s="54">
        <f t="shared" si="92"/>
        <v>0</v>
      </c>
    </row>
    <row r="3205" ht="15.75">
      <c r="N3205" s="54">
        <f t="shared" si="92"/>
        <v>0</v>
      </c>
    </row>
    <row r="3206" ht="15.75">
      <c r="N3206" s="54">
        <f t="shared" si="92"/>
        <v>0</v>
      </c>
    </row>
    <row r="3207" ht="15.75">
      <c r="N3207" s="54">
        <f t="shared" si="92"/>
        <v>0</v>
      </c>
    </row>
    <row r="3208" ht="15.75">
      <c r="N3208" s="54">
        <f t="shared" si="92"/>
        <v>0</v>
      </c>
    </row>
    <row r="3209" ht="15.75">
      <c r="N3209" s="54">
        <f t="shared" si="92"/>
        <v>0</v>
      </c>
    </row>
    <row r="3210" ht="15.75">
      <c r="N3210" s="54">
        <f t="shared" si="92"/>
        <v>0</v>
      </c>
    </row>
    <row r="3211" ht="15.75">
      <c r="N3211" s="54">
        <f t="shared" si="92"/>
        <v>0</v>
      </c>
    </row>
    <row r="3212" ht="15.75">
      <c r="N3212" s="54">
        <f aca="true" t="shared" si="93" ref="N3212:N3275">C3212+F3212</f>
        <v>0</v>
      </c>
    </row>
    <row r="3213" ht="15.75">
      <c r="N3213" s="54">
        <f t="shared" si="93"/>
        <v>0</v>
      </c>
    </row>
    <row r="3214" ht="15.75">
      <c r="N3214" s="54">
        <f t="shared" si="93"/>
        <v>0</v>
      </c>
    </row>
    <row r="3215" ht="15.75">
      <c r="N3215" s="54">
        <f t="shared" si="93"/>
        <v>0</v>
      </c>
    </row>
    <row r="3216" ht="15.75">
      <c r="N3216" s="54">
        <f t="shared" si="93"/>
        <v>0</v>
      </c>
    </row>
    <row r="3217" ht="15.75">
      <c r="N3217" s="54">
        <f t="shared" si="93"/>
        <v>0</v>
      </c>
    </row>
    <row r="3218" ht="15.75">
      <c r="N3218" s="54">
        <f t="shared" si="93"/>
        <v>0</v>
      </c>
    </row>
    <row r="3219" ht="15.75">
      <c r="N3219" s="54">
        <f t="shared" si="93"/>
        <v>0</v>
      </c>
    </row>
    <row r="3220" ht="15.75">
      <c r="N3220" s="54">
        <f t="shared" si="93"/>
        <v>0</v>
      </c>
    </row>
    <row r="3221" ht="15.75">
      <c r="N3221" s="54">
        <f t="shared" si="93"/>
        <v>0</v>
      </c>
    </row>
    <row r="3222" ht="15.75">
      <c r="N3222" s="54">
        <f t="shared" si="93"/>
        <v>0</v>
      </c>
    </row>
    <row r="3223" ht="15.75">
      <c r="N3223" s="54">
        <f t="shared" si="93"/>
        <v>0</v>
      </c>
    </row>
    <row r="3224" ht="15.75">
      <c r="N3224" s="54">
        <f t="shared" si="93"/>
        <v>0</v>
      </c>
    </row>
    <row r="3225" ht="15.75">
      <c r="N3225" s="54">
        <f t="shared" si="93"/>
        <v>0</v>
      </c>
    </row>
    <row r="3226" ht="15.75">
      <c r="N3226" s="54">
        <f t="shared" si="93"/>
        <v>0</v>
      </c>
    </row>
    <row r="3227" ht="15.75">
      <c r="N3227" s="54">
        <f t="shared" si="93"/>
        <v>0</v>
      </c>
    </row>
    <row r="3228" ht="15.75">
      <c r="N3228" s="54">
        <f t="shared" si="93"/>
        <v>0</v>
      </c>
    </row>
    <row r="3229" ht="15.75">
      <c r="N3229" s="54">
        <f t="shared" si="93"/>
        <v>0</v>
      </c>
    </row>
    <row r="3230" ht="15.75">
      <c r="N3230" s="54">
        <f t="shared" si="93"/>
        <v>0</v>
      </c>
    </row>
    <row r="3231" ht="15.75">
      <c r="N3231" s="54">
        <f t="shared" si="93"/>
        <v>0</v>
      </c>
    </row>
    <row r="3232" ht="15.75">
      <c r="N3232" s="54">
        <f t="shared" si="93"/>
        <v>0</v>
      </c>
    </row>
    <row r="3233" ht="15.75">
      <c r="N3233" s="54">
        <f t="shared" si="93"/>
        <v>0</v>
      </c>
    </row>
    <row r="3234" ht="15.75">
      <c r="N3234" s="54">
        <f t="shared" si="93"/>
        <v>0</v>
      </c>
    </row>
    <row r="3235" ht="15.75">
      <c r="N3235" s="54">
        <f t="shared" si="93"/>
        <v>0</v>
      </c>
    </row>
    <row r="3236" ht="15.75">
      <c r="N3236" s="54">
        <f t="shared" si="93"/>
        <v>0</v>
      </c>
    </row>
    <row r="3237" ht="15.75">
      <c r="N3237" s="54">
        <f t="shared" si="93"/>
        <v>0</v>
      </c>
    </row>
    <row r="3238" ht="15.75">
      <c r="N3238" s="54">
        <f t="shared" si="93"/>
        <v>0</v>
      </c>
    </row>
    <row r="3239" ht="15.75">
      <c r="N3239" s="54">
        <f t="shared" si="93"/>
        <v>0</v>
      </c>
    </row>
    <row r="3240" ht="15.75">
      <c r="N3240" s="54">
        <f t="shared" si="93"/>
        <v>0</v>
      </c>
    </row>
    <row r="3241" ht="15.75">
      <c r="N3241" s="54">
        <f t="shared" si="93"/>
        <v>0</v>
      </c>
    </row>
    <row r="3242" ht="15.75">
      <c r="N3242" s="54">
        <f t="shared" si="93"/>
        <v>0</v>
      </c>
    </row>
    <row r="3243" ht="15.75">
      <c r="N3243" s="54">
        <f t="shared" si="93"/>
        <v>0</v>
      </c>
    </row>
    <row r="3244" ht="15.75">
      <c r="N3244" s="54">
        <f t="shared" si="93"/>
        <v>0</v>
      </c>
    </row>
    <row r="3245" ht="15.75">
      <c r="N3245" s="54">
        <f t="shared" si="93"/>
        <v>0</v>
      </c>
    </row>
    <row r="3246" ht="15.75">
      <c r="N3246" s="54">
        <f t="shared" si="93"/>
        <v>0</v>
      </c>
    </row>
    <row r="3247" ht="15.75">
      <c r="N3247" s="54">
        <f t="shared" si="93"/>
        <v>0</v>
      </c>
    </row>
    <row r="3248" ht="15.75">
      <c r="N3248" s="54">
        <f t="shared" si="93"/>
        <v>0</v>
      </c>
    </row>
    <row r="3249" ht="15.75">
      <c r="N3249" s="54">
        <f t="shared" si="93"/>
        <v>0</v>
      </c>
    </row>
    <row r="3250" ht="15.75">
      <c r="N3250" s="54">
        <f t="shared" si="93"/>
        <v>0</v>
      </c>
    </row>
    <row r="3251" ht="15.75">
      <c r="N3251" s="54">
        <f t="shared" si="93"/>
        <v>0</v>
      </c>
    </row>
    <row r="3252" ht="15.75">
      <c r="N3252" s="54">
        <f t="shared" si="93"/>
        <v>0</v>
      </c>
    </row>
    <row r="3253" ht="15.75">
      <c r="N3253" s="54">
        <f t="shared" si="93"/>
        <v>0</v>
      </c>
    </row>
    <row r="3254" ht="15.75">
      <c r="N3254" s="54">
        <f t="shared" si="93"/>
        <v>0</v>
      </c>
    </row>
    <row r="3255" ht="15.75">
      <c r="N3255" s="54">
        <f t="shared" si="93"/>
        <v>0</v>
      </c>
    </row>
    <row r="3256" ht="15.75">
      <c r="N3256" s="54">
        <f t="shared" si="93"/>
        <v>0</v>
      </c>
    </row>
    <row r="3257" ht="15.75">
      <c r="N3257" s="54">
        <f t="shared" si="93"/>
        <v>0</v>
      </c>
    </row>
    <row r="3258" ht="15.75">
      <c r="N3258" s="54">
        <f t="shared" si="93"/>
        <v>0</v>
      </c>
    </row>
    <row r="3259" ht="15.75">
      <c r="N3259" s="54">
        <f t="shared" si="93"/>
        <v>0</v>
      </c>
    </row>
    <row r="3260" ht="15.75">
      <c r="N3260" s="54">
        <f t="shared" si="93"/>
        <v>0</v>
      </c>
    </row>
    <row r="3261" ht="15.75">
      <c r="N3261" s="54">
        <f t="shared" si="93"/>
        <v>0</v>
      </c>
    </row>
    <row r="3262" ht="15.75">
      <c r="N3262" s="54">
        <f t="shared" si="93"/>
        <v>0</v>
      </c>
    </row>
    <row r="3263" ht="15.75">
      <c r="N3263" s="54">
        <f t="shared" si="93"/>
        <v>0</v>
      </c>
    </row>
    <row r="3264" ht="15.75">
      <c r="N3264" s="54">
        <f t="shared" si="93"/>
        <v>0</v>
      </c>
    </row>
    <row r="3265" ht="15.75">
      <c r="N3265" s="54">
        <f t="shared" si="93"/>
        <v>0</v>
      </c>
    </row>
    <row r="3266" ht="15.75">
      <c r="N3266" s="54">
        <f t="shared" si="93"/>
        <v>0</v>
      </c>
    </row>
    <row r="3267" ht="15.75">
      <c r="N3267" s="54">
        <f t="shared" si="93"/>
        <v>0</v>
      </c>
    </row>
    <row r="3268" ht="15.75">
      <c r="N3268" s="54">
        <f t="shared" si="93"/>
        <v>0</v>
      </c>
    </row>
    <row r="3269" ht="15.75">
      <c r="N3269" s="54">
        <f t="shared" si="93"/>
        <v>0</v>
      </c>
    </row>
    <row r="3270" ht="15.75">
      <c r="N3270" s="54">
        <f t="shared" si="93"/>
        <v>0</v>
      </c>
    </row>
    <row r="3271" ht="15.75">
      <c r="N3271" s="54">
        <f t="shared" si="93"/>
        <v>0</v>
      </c>
    </row>
    <row r="3272" ht="15.75">
      <c r="N3272" s="54">
        <f t="shared" si="93"/>
        <v>0</v>
      </c>
    </row>
    <row r="3273" ht="15.75">
      <c r="N3273" s="54">
        <f t="shared" si="93"/>
        <v>0</v>
      </c>
    </row>
    <row r="3274" ht="15.75">
      <c r="N3274" s="54">
        <f t="shared" si="93"/>
        <v>0</v>
      </c>
    </row>
    <row r="3275" ht="15.75">
      <c r="N3275" s="54">
        <f t="shared" si="93"/>
        <v>0</v>
      </c>
    </row>
    <row r="3276" ht="15.75">
      <c r="N3276" s="54">
        <f aca="true" t="shared" si="94" ref="N3276:N3339">C3276+F3276</f>
        <v>0</v>
      </c>
    </row>
    <row r="3277" ht="15.75">
      <c r="N3277" s="54">
        <f t="shared" si="94"/>
        <v>0</v>
      </c>
    </row>
    <row r="3278" ht="15.75">
      <c r="N3278" s="54">
        <f t="shared" si="94"/>
        <v>0</v>
      </c>
    </row>
    <row r="3279" ht="15.75">
      <c r="N3279" s="54">
        <f t="shared" si="94"/>
        <v>0</v>
      </c>
    </row>
    <row r="3280" ht="15.75">
      <c r="N3280" s="54">
        <f t="shared" si="94"/>
        <v>0</v>
      </c>
    </row>
    <row r="3281" ht="15.75">
      <c r="N3281" s="54">
        <f t="shared" si="94"/>
        <v>0</v>
      </c>
    </row>
    <row r="3282" ht="15.75">
      <c r="N3282" s="54">
        <f t="shared" si="94"/>
        <v>0</v>
      </c>
    </row>
    <row r="3283" ht="15.75">
      <c r="N3283" s="54">
        <f t="shared" si="94"/>
        <v>0</v>
      </c>
    </row>
    <row r="3284" ht="15.75">
      <c r="N3284" s="54">
        <f t="shared" si="94"/>
        <v>0</v>
      </c>
    </row>
    <row r="3285" ht="15.75">
      <c r="N3285" s="54">
        <f t="shared" si="94"/>
        <v>0</v>
      </c>
    </row>
    <row r="3286" ht="15.75">
      <c r="N3286" s="54">
        <f t="shared" si="94"/>
        <v>0</v>
      </c>
    </row>
    <row r="3287" ht="15.75">
      <c r="N3287" s="54">
        <f t="shared" si="94"/>
        <v>0</v>
      </c>
    </row>
    <row r="3288" ht="15.75">
      <c r="N3288" s="54">
        <f t="shared" si="94"/>
        <v>0</v>
      </c>
    </row>
    <row r="3289" ht="15.75">
      <c r="N3289" s="54">
        <f t="shared" si="94"/>
        <v>0</v>
      </c>
    </row>
    <row r="3290" ht="15.75">
      <c r="N3290" s="54">
        <f t="shared" si="94"/>
        <v>0</v>
      </c>
    </row>
    <row r="3291" ht="15.75">
      <c r="N3291" s="54">
        <f t="shared" si="94"/>
        <v>0</v>
      </c>
    </row>
    <row r="3292" ht="15.75">
      <c r="N3292" s="54">
        <f t="shared" si="94"/>
        <v>0</v>
      </c>
    </row>
    <row r="3293" ht="15.75">
      <c r="N3293" s="54">
        <f t="shared" si="94"/>
        <v>0</v>
      </c>
    </row>
    <row r="3294" ht="15.75">
      <c r="N3294" s="54">
        <f t="shared" si="94"/>
        <v>0</v>
      </c>
    </row>
    <row r="3295" ht="15.75">
      <c r="N3295" s="54">
        <f t="shared" si="94"/>
        <v>0</v>
      </c>
    </row>
    <row r="3296" ht="15.75">
      <c r="N3296" s="54">
        <f t="shared" si="94"/>
        <v>0</v>
      </c>
    </row>
    <row r="3297" ht="15.75">
      <c r="N3297" s="54">
        <f t="shared" si="94"/>
        <v>0</v>
      </c>
    </row>
    <row r="3298" ht="15.75">
      <c r="N3298" s="54">
        <f t="shared" si="94"/>
        <v>0</v>
      </c>
    </row>
    <row r="3299" ht="15.75">
      <c r="N3299" s="54">
        <f t="shared" si="94"/>
        <v>0</v>
      </c>
    </row>
    <row r="3300" ht="15.75">
      <c r="N3300" s="54">
        <f t="shared" si="94"/>
        <v>0</v>
      </c>
    </row>
    <row r="3301" ht="15.75">
      <c r="N3301" s="54">
        <f t="shared" si="94"/>
        <v>0</v>
      </c>
    </row>
    <row r="3302" ht="15.75">
      <c r="N3302" s="54">
        <f t="shared" si="94"/>
        <v>0</v>
      </c>
    </row>
    <row r="3303" ht="15.75">
      <c r="N3303" s="54">
        <f t="shared" si="94"/>
        <v>0</v>
      </c>
    </row>
    <row r="3304" ht="15.75">
      <c r="N3304" s="54">
        <f t="shared" si="94"/>
        <v>0</v>
      </c>
    </row>
    <row r="3305" ht="15.75">
      <c r="N3305" s="54">
        <f t="shared" si="94"/>
        <v>0</v>
      </c>
    </row>
    <row r="3306" ht="15.75">
      <c r="N3306" s="54">
        <f t="shared" si="94"/>
        <v>0</v>
      </c>
    </row>
    <row r="3307" ht="15.75">
      <c r="N3307" s="54">
        <f t="shared" si="94"/>
        <v>0</v>
      </c>
    </row>
    <row r="3308" ht="15.75">
      <c r="N3308" s="54">
        <f t="shared" si="94"/>
        <v>0</v>
      </c>
    </row>
    <row r="3309" ht="15.75">
      <c r="N3309" s="54">
        <f t="shared" si="94"/>
        <v>0</v>
      </c>
    </row>
    <row r="3310" ht="15.75">
      <c r="N3310" s="54">
        <f t="shared" si="94"/>
        <v>0</v>
      </c>
    </row>
    <row r="3311" ht="15.75">
      <c r="N3311" s="54">
        <f t="shared" si="94"/>
        <v>0</v>
      </c>
    </row>
    <row r="3312" ht="15.75">
      <c r="N3312" s="54">
        <f t="shared" si="94"/>
        <v>0</v>
      </c>
    </row>
    <row r="3313" ht="15.75">
      <c r="N3313" s="54">
        <f t="shared" si="94"/>
        <v>0</v>
      </c>
    </row>
    <row r="3314" ht="15.75">
      <c r="N3314" s="54">
        <f t="shared" si="94"/>
        <v>0</v>
      </c>
    </row>
    <row r="3315" ht="15.75">
      <c r="N3315" s="54">
        <f t="shared" si="94"/>
        <v>0</v>
      </c>
    </row>
    <row r="3316" ht="15.75">
      <c r="N3316" s="54">
        <f t="shared" si="94"/>
        <v>0</v>
      </c>
    </row>
    <row r="3317" ht="15.75">
      <c r="N3317" s="54">
        <f t="shared" si="94"/>
        <v>0</v>
      </c>
    </row>
    <row r="3318" ht="15.75">
      <c r="N3318" s="54">
        <f t="shared" si="94"/>
        <v>0</v>
      </c>
    </row>
    <row r="3319" ht="15.75">
      <c r="N3319" s="54">
        <f t="shared" si="94"/>
        <v>0</v>
      </c>
    </row>
    <row r="3320" ht="15.75">
      <c r="N3320" s="54">
        <f t="shared" si="94"/>
        <v>0</v>
      </c>
    </row>
    <row r="3321" ht="15.75">
      <c r="N3321" s="54">
        <f t="shared" si="94"/>
        <v>0</v>
      </c>
    </row>
    <row r="3322" ht="15.75">
      <c r="N3322" s="54">
        <f t="shared" si="94"/>
        <v>0</v>
      </c>
    </row>
    <row r="3323" ht="15.75">
      <c r="N3323" s="54">
        <f t="shared" si="94"/>
        <v>0</v>
      </c>
    </row>
    <row r="3324" ht="15.75">
      <c r="N3324" s="54">
        <f t="shared" si="94"/>
        <v>0</v>
      </c>
    </row>
    <row r="3325" ht="15.75">
      <c r="N3325" s="54">
        <f t="shared" si="94"/>
        <v>0</v>
      </c>
    </row>
    <row r="3326" ht="15.75">
      <c r="N3326" s="54">
        <f t="shared" si="94"/>
        <v>0</v>
      </c>
    </row>
    <row r="3327" ht="15.75">
      <c r="N3327" s="54">
        <f t="shared" si="94"/>
        <v>0</v>
      </c>
    </row>
    <row r="3328" ht="15.75">
      <c r="N3328" s="54">
        <f t="shared" si="94"/>
        <v>0</v>
      </c>
    </row>
    <row r="3329" ht="15.75">
      <c r="N3329" s="54">
        <f t="shared" si="94"/>
        <v>0</v>
      </c>
    </row>
    <row r="3330" ht="15.75">
      <c r="N3330" s="54">
        <f t="shared" si="94"/>
        <v>0</v>
      </c>
    </row>
    <row r="3331" ht="15.75">
      <c r="N3331" s="54">
        <f t="shared" si="94"/>
        <v>0</v>
      </c>
    </row>
    <row r="3332" ht="15.75">
      <c r="N3332" s="54">
        <f t="shared" si="94"/>
        <v>0</v>
      </c>
    </row>
    <row r="3333" ht="15.75">
      <c r="N3333" s="54">
        <f t="shared" si="94"/>
        <v>0</v>
      </c>
    </row>
    <row r="3334" ht="15.75">
      <c r="N3334" s="54">
        <f t="shared" si="94"/>
        <v>0</v>
      </c>
    </row>
    <row r="3335" ht="15.75">
      <c r="N3335" s="54">
        <f t="shared" si="94"/>
        <v>0</v>
      </c>
    </row>
    <row r="3336" ht="15.75">
      <c r="N3336" s="54">
        <f t="shared" si="94"/>
        <v>0</v>
      </c>
    </row>
    <row r="3337" ht="15.75">
      <c r="N3337" s="54">
        <f t="shared" si="94"/>
        <v>0</v>
      </c>
    </row>
    <row r="3338" ht="15.75">
      <c r="N3338" s="54">
        <f t="shared" si="94"/>
        <v>0</v>
      </c>
    </row>
    <row r="3339" ht="15.75">
      <c r="N3339" s="54">
        <f t="shared" si="94"/>
        <v>0</v>
      </c>
    </row>
    <row r="3340" ht="15.75">
      <c r="N3340" s="54">
        <f aca="true" t="shared" si="95" ref="N3340:N3403">C3340+F3340</f>
        <v>0</v>
      </c>
    </row>
    <row r="3341" ht="15.75">
      <c r="N3341" s="54">
        <f t="shared" si="95"/>
        <v>0</v>
      </c>
    </row>
    <row r="3342" ht="15.75">
      <c r="N3342" s="54">
        <f t="shared" si="95"/>
        <v>0</v>
      </c>
    </row>
    <row r="3343" ht="15.75">
      <c r="N3343" s="54">
        <f t="shared" si="95"/>
        <v>0</v>
      </c>
    </row>
    <row r="3344" ht="15.75">
      <c r="N3344" s="54">
        <f t="shared" si="95"/>
        <v>0</v>
      </c>
    </row>
    <row r="3345" ht="15.75">
      <c r="N3345" s="54">
        <f t="shared" si="95"/>
        <v>0</v>
      </c>
    </row>
    <row r="3346" ht="15.75">
      <c r="N3346" s="54">
        <f t="shared" si="95"/>
        <v>0</v>
      </c>
    </row>
    <row r="3347" ht="15.75">
      <c r="N3347" s="54">
        <f t="shared" si="95"/>
        <v>0</v>
      </c>
    </row>
    <row r="3348" ht="15.75">
      <c r="N3348" s="54">
        <f t="shared" si="95"/>
        <v>0</v>
      </c>
    </row>
    <row r="3349" ht="15.75">
      <c r="N3349" s="54">
        <f t="shared" si="95"/>
        <v>0</v>
      </c>
    </row>
    <row r="3350" ht="15.75">
      <c r="N3350" s="54">
        <f t="shared" si="95"/>
        <v>0</v>
      </c>
    </row>
    <row r="3351" ht="15.75">
      <c r="N3351" s="54">
        <f t="shared" si="95"/>
        <v>0</v>
      </c>
    </row>
    <row r="3352" ht="15.75">
      <c r="N3352" s="54">
        <f t="shared" si="95"/>
        <v>0</v>
      </c>
    </row>
    <row r="3353" ht="15.75">
      <c r="N3353" s="54">
        <f t="shared" si="95"/>
        <v>0</v>
      </c>
    </row>
    <row r="3354" ht="15.75">
      <c r="N3354" s="54">
        <f t="shared" si="95"/>
        <v>0</v>
      </c>
    </row>
    <row r="3355" ht="15.75">
      <c r="N3355" s="54">
        <f t="shared" si="95"/>
        <v>0</v>
      </c>
    </row>
    <row r="3356" ht="15.75">
      <c r="N3356" s="54">
        <f t="shared" si="95"/>
        <v>0</v>
      </c>
    </row>
    <row r="3357" ht="15.75">
      <c r="N3357" s="54">
        <f t="shared" si="95"/>
        <v>0</v>
      </c>
    </row>
    <row r="3358" ht="15.75">
      <c r="N3358" s="54">
        <f t="shared" si="95"/>
        <v>0</v>
      </c>
    </row>
    <row r="3359" ht="15.75">
      <c r="N3359" s="54">
        <f t="shared" si="95"/>
        <v>0</v>
      </c>
    </row>
    <row r="3360" ht="15.75">
      <c r="N3360" s="54">
        <f t="shared" si="95"/>
        <v>0</v>
      </c>
    </row>
    <row r="3361" ht="15.75">
      <c r="N3361" s="54">
        <f t="shared" si="95"/>
        <v>0</v>
      </c>
    </row>
    <row r="3362" ht="15.75">
      <c r="N3362" s="54">
        <f t="shared" si="95"/>
        <v>0</v>
      </c>
    </row>
    <row r="3363" ht="15.75">
      <c r="N3363" s="54">
        <f t="shared" si="95"/>
        <v>0</v>
      </c>
    </row>
    <row r="3364" ht="15.75">
      <c r="N3364" s="54">
        <f t="shared" si="95"/>
        <v>0</v>
      </c>
    </row>
    <row r="3365" ht="15.75">
      <c r="N3365" s="54">
        <f t="shared" si="95"/>
        <v>0</v>
      </c>
    </row>
    <row r="3366" ht="15.75">
      <c r="N3366" s="54">
        <f t="shared" si="95"/>
        <v>0</v>
      </c>
    </row>
    <row r="3367" ht="15.75">
      <c r="N3367" s="54">
        <f t="shared" si="95"/>
        <v>0</v>
      </c>
    </row>
    <row r="3368" ht="15.75">
      <c r="N3368" s="54">
        <f t="shared" si="95"/>
        <v>0</v>
      </c>
    </row>
    <row r="3369" ht="15.75">
      <c r="N3369" s="54">
        <f t="shared" si="95"/>
        <v>0</v>
      </c>
    </row>
    <row r="3370" ht="15.75">
      <c r="N3370" s="54">
        <f t="shared" si="95"/>
        <v>0</v>
      </c>
    </row>
    <row r="3371" ht="15.75">
      <c r="N3371" s="54">
        <f t="shared" si="95"/>
        <v>0</v>
      </c>
    </row>
    <row r="3372" ht="15.75">
      <c r="N3372" s="54">
        <f t="shared" si="95"/>
        <v>0</v>
      </c>
    </row>
    <row r="3373" ht="15.75">
      <c r="N3373" s="54">
        <f t="shared" si="95"/>
        <v>0</v>
      </c>
    </row>
    <row r="3374" ht="15.75">
      <c r="N3374" s="54">
        <f t="shared" si="95"/>
        <v>0</v>
      </c>
    </row>
    <row r="3375" ht="15.75">
      <c r="N3375" s="54">
        <f t="shared" si="95"/>
        <v>0</v>
      </c>
    </row>
    <row r="3376" ht="15.75">
      <c r="N3376" s="54">
        <f t="shared" si="95"/>
        <v>0</v>
      </c>
    </row>
    <row r="3377" ht="15.75">
      <c r="N3377" s="54">
        <f t="shared" si="95"/>
        <v>0</v>
      </c>
    </row>
    <row r="3378" ht="15.75">
      <c r="N3378" s="54">
        <f t="shared" si="95"/>
        <v>0</v>
      </c>
    </row>
    <row r="3379" ht="15.75">
      <c r="N3379" s="54">
        <f t="shared" si="95"/>
        <v>0</v>
      </c>
    </row>
    <row r="3380" ht="15.75">
      <c r="N3380" s="54">
        <f t="shared" si="95"/>
        <v>0</v>
      </c>
    </row>
    <row r="3381" ht="15.75">
      <c r="N3381" s="54">
        <f t="shared" si="95"/>
        <v>0</v>
      </c>
    </row>
    <row r="3382" ht="15.75">
      <c r="N3382" s="54">
        <f t="shared" si="95"/>
        <v>0</v>
      </c>
    </row>
    <row r="3383" ht="15.75">
      <c r="N3383" s="54">
        <f t="shared" si="95"/>
        <v>0</v>
      </c>
    </row>
    <row r="3384" ht="15.75">
      <c r="N3384" s="54">
        <f t="shared" si="95"/>
        <v>0</v>
      </c>
    </row>
    <row r="3385" ht="15.75">
      <c r="N3385" s="54">
        <f t="shared" si="95"/>
        <v>0</v>
      </c>
    </row>
    <row r="3386" ht="15.75">
      <c r="N3386" s="54">
        <f t="shared" si="95"/>
        <v>0</v>
      </c>
    </row>
    <row r="3387" ht="15.75">
      <c r="N3387" s="54">
        <f t="shared" si="95"/>
        <v>0</v>
      </c>
    </row>
    <row r="3388" ht="15.75">
      <c r="N3388" s="54">
        <f t="shared" si="95"/>
        <v>0</v>
      </c>
    </row>
    <row r="3389" ht="15.75">
      <c r="N3389" s="54">
        <f t="shared" si="95"/>
        <v>0</v>
      </c>
    </row>
    <row r="3390" ht="15.75">
      <c r="N3390" s="54">
        <f t="shared" si="95"/>
        <v>0</v>
      </c>
    </row>
    <row r="3391" ht="15.75">
      <c r="N3391" s="54">
        <f t="shared" si="95"/>
        <v>0</v>
      </c>
    </row>
    <row r="3392" ht="15.75">
      <c r="N3392" s="54">
        <f t="shared" si="95"/>
        <v>0</v>
      </c>
    </row>
    <row r="3393" ht="15.75">
      <c r="N3393" s="54">
        <f t="shared" si="95"/>
        <v>0</v>
      </c>
    </row>
    <row r="3394" ht="15.75">
      <c r="N3394" s="54">
        <f t="shared" si="95"/>
        <v>0</v>
      </c>
    </row>
    <row r="3395" ht="15.75">
      <c r="N3395" s="54">
        <f t="shared" si="95"/>
        <v>0</v>
      </c>
    </row>
    <row r="3396" ht="15.75">
      <c r="N3396" s="54">
        <f t="shared" si="95"/>
        <v>0</v>
      </c>
    </row>
    <row r="3397" ht="15.75">
      <c r="N3397" s="54">
        <f t="shared" si="95"/>
        <v>0</v>
      </c>
    </row>
    <row r="3398" ht="15.75">
      <c r="N3398" s="54">
        <f t="shared" si="95"/>
        <v>0</v>
      </c>
    </row>
    <row r="3399" ht="15.75">
      <c r="N3399" s="54">
        <f t="shared" si="95"/>
        <v>0</v>
      </c>
    </row>
    <row r="3400" ht="15.75">
      <c r="N3400" s="54">
        <f t="shared" si="95"/>
        <v>0</v>
      </c>
    </row>
    <row r="3401" ht="15.75">
      <c r="N3401" s="54">
        <f t="shared" si="95"/>
        <v>0</v>
      </c>
    </row>
    <row r="3402" ht="15.75">
      <c r="N3402" s="54">
        <f t="shared" si="95"/>
        <v>0</v>
      </c>
    </row>
    <row r="3403" ht="15.75">
      <c r="N3403" s="54">
        <f t="shared" si="95"/>
        <v>0</v>
      </c>
    </row>
    <row r="3404" ht="15.75">
      <c r="N3404" s="54">
        <f aca="true" t="shared" si="96" ref="N3404:N3467">C3404+F3404</f>
        <v>0</v>
      </c>
    </row>
    <row r="3405" ht="15.75">
      <c r="N3405" s="54">
        <f t="shared" si="96"/>
        <v>0</v>
      </c>
    </row>
    <row r="3406" ht="15.75">
      <c r="N3406" s="54">
        <f t="shared" si="96"/>
        <v>0</v>
      </c>
    </row>
    <row r="3407" ht="15.75">
      <c r="N3407" s="54">
        <f t="shared" si="96"/>
        <v>0</v>
      </c>
    </row>
    <row r="3408" ht="15.75">
      <c r="N3408" s="54">
        <f t="shared" si="96"/>
        <v>0</v>
      </c>
    </row>
    <row r="3409" ht="15.75">
      <c r="N3409" s="54">
        <f t="shared" si="96"/>
        <v>0</v>
      </c>
    </row>
    <row r="3410" ht="15.75">
      <c r="N3410" s="54">
        <f t="shared" si="96"/>
        <v>0</v>
      </c>
    </row>
    <row r="3411" ht="15.75">
      <c r="N3411" s="54">
        <f t="shared" si="96"/>
        <v>0</v>
      </c>
    </row>
    <row r="3412" ht="15.75">
      <c r="N3412" s="54">
        <f t="shared" si="96"/>
        <v>0</v>
      </c>
    </row>
    <row r="3413" ht="15.75">
      <c r="N3413" s="54">
        <f t="shared" si="96"/>
        <v>0</v>
      </c>
    </row>
    <row r="3414" ht="15.75">
      <c r="N3414" s="54">
        <f t="shared" si="96"/>
        <v>0</v>
      </c>
    </row>
    <row r="3415" ht="15.75">
      <c r="N3415" s="54">
        <f t="shared" si="96"/>
        <v>0</v>
      </c>
    </row>
    <row r="3416" ht="15.75">
      <c r="N3416" s="54">
        <f t="shared" si="96"/>
        <v>0</v>
      </c>
    </row>
    <row r="3417" ht="15.75">
      <c r="N3417" s="54">
        <f t="shared" si="96"/>
        <v>0</v>
      </c>
    </row>
    <row r="3418" ht="15.75">
      <c r="N3418" s="54">
        <f t="shared" si="96"/>
        <v>0</v>
      </c>
    </row>
    <row r="3419" ht="15.75">
      <c r="N3419" s="54">
        <f t="shared" si="96"/>
        <v>0</v>
      </c>
    </row>
    <row r="3420" ht="15.75">
      <c r="N3420" s="54">
        <f t="shared" si="96"/>
        <v>0</v>
      </c>
    </row>
    <row r="3421" ht="15.75">
      <c r="N3421" s="54">
        <f t="shared" si="96"/>
        <v>0</v>
      </c>
    </row>
    <row r="3422" ht="15.75">
      <c r="N3422" s="54">
        <f t="shared" si="96"/>
        <v>0</v>
      </c>
    </row>
    <row r="3423" ht="15.75">
      <c r="N3423" s="54">
        <f t="shared" si="96"/>
        <v>0</v>
      </c>
    </row>
    <row r="3424" ht="15.75">
      <c r="N3424" s="54">
        <f t="shared" si="96"/>
        <v>0</v>
      </c>
    </row>
    <row r="3425" ht="15.75">
      <c r="N3425" s="54">
        <f t="shared" si="96"/>
        <v>0</v>
      </c>
    </row>
    <row r="3426" ht="15.75">
      <c r="N3426" s="54">
        <f t="shared" si="96"/>
        <v>0</v>
      </c>
    </row>
    <row r="3427" ht="15.75">
      <c r="N3427" s="54">
        <f t="shared" si="96"/>
        <v>0</v>
      </c>
    </row>
    <row r="3428" ht="15.75">
      <c r="N3428" s="54">
        <f t="shared" si="96"/>
        <v>0</v>
      </c>
    </row>
    <row r="3429" ht="15.75">
      <c r="N3429" s="54">
        <f t="shared" si="96"/>
        <v>0</v>
      </c>
    </row>
    <row r="3430" ht="15.75">
      <c r="N3430" s="54">
        <f t="shared" si="96"/>
        <v>0</v>
      </c>
    </row>
    <row r="3431" ht="15.75">
      <c r="N3431" s="54">
        <f t="shared" si="96"/>
        <v>0</v>
      </c>
    </row>
    <row r="3432" ht="15.75">
      <c r="N3432" s="54">
        <f t="shared" si="96"/>
        <v>0</v>
      </c>
    </row>
    <row r="3433" ht="15.75">
      <c r="N3433" s="54">
        <f t="shared" si="96"/>
        <v>0</v>
      </c>
    </row>
    <row r="3434" ht="15.75">
      <c r="N3434" s="54">
        <f t="shared" si="96"/>
        <v>0</v>
      </c>
    </row>
    <row r="3435" ht="15.75">
      <c r="N3435" s="54">
        <f t="shared" si="96"/>
        <v>0</v>
      </c>
    </row>
    <row r="3436" ht="15.75">
      <c r="N3436" s="54">
        <f t="shared" si="96"/>
        <v>0</v>
      </c>
    </row>
    <row r="3437" ht="15.75">
      <c r="N3437" s="54">
        <f t="shared" si="96"/>
        <v>0</v>
      </c>
    </row>
    <row r="3438" ht="15.75">
      <c r="N3438" s="54">
        <f t="shared" si="96"/>
        <v>0</v>
      </c>
    </row>
    <row r="3439" ht="15.75">
      <c r="N3439" s="54">
        <f t="shared" si="96"/>
        <v>0</v>
      </c>
    </row>
    <row r="3440" ht="15.75">
      <c r="N3440" s="54">
        <f t="shared" si="96"/>
        <v>0</v>
      </c>
    </row>
    <row r="3441" ht="15.75">
      <c r="N3441" s="54">
        <f t="shared" si="96"/>
        <v>0</v>
      </c>
    </row>
    <row r="3442" ht="15.75">
      <c r="N3442" s="54">
        <f t="shared" si="96"/>
        <v>0</v>
      </c>
    </row>
    <row r="3443" ht="15.75">
      <c r="N3443" s="54">
        <f t="shared" si="96"/>
        <v>0</v>
      </c>
    </row>
    <row r="3444" ht="15.75">
      <c r="N3444" s="54">
        <f t="shared" si="96"/>
        <v>0</v>
      </c>
    </row>
    <row r="3445" ht="15.75">
      <c r="N3445" s="54">
        <f t="shared" si="96"/>
        <v>0</v>
      </c>
    </row>
    <row r="3446" ht="15.75">
      <c r="N3446" s="54">
        <f t="shared" si="96"/>
        <v>0</v>
      </c>
    </row>
    <row r="3447" ht="15.75">
      <c r="N3447" s="54">
        <f t="shared" si="96"/>
        <v>0</v>
      </c>
    </row>
    <row r="3448" ht="15.75">
      <c r="N3448" s="54">
        <f t="shared" si="96"/>
        <v>0</v>
      </c>
    </row>
    <row r="3449" ht="15.75">
      <c r="N3449" s="54">
        <f t="shared" si="96"/>
        <v>0</v>
      </c>
    </row>
    <row r="3450" ht="15.75">
      <c r="N3450" s="54">
        <f t="shared" si="96"/>
        <v>0</v>
      </c>
    </row>
    <row r="3451" ht="15.75">
      <c r="N3451" s="54">
        <f t="shared" si="96"/>
        <v>0</v>
      </c>
    </row>
    <row r="3452" ht="15.75">
      <c r="N3452" s="54">
        <f t="shared" si="96"/>
        <v>0</v>
      </c>
    </row>
    <row r="3453" ht="15.75">
      <c r="N3453" s="54">
        <f t="shared" si="96"/>
        <v>0</v>
      </c>
    </row>
    <row r="3454" ht="15.75">
      <c r="N3454" s="54">
        <f t="shared" si="96"/>
        <v>0</v>
      </c>
    </row>
    <row r="3455" ht="15.75">
      <c r="N3455" s="54">
        <f t="shared" si="96"/>
        <v>0</v>
      </c>
    </row>
    <row r="3456" ht="15.75">
      <c r="N3456" s="54">
        <f t="shared" si="96"/>
        <v>0</v>
      </c>
    </row>
    <row r="3457" ht="15.75">
      <c r="N3457" s="54">
        <f t="shared" si="96"/>
        <v>0</v>
      </c>
    </row>
    <row r="3458" ht="15.75">
      <c r="N3458" s="54">
        <f t="shared" si="96"/>
        <v>0</v>
      </c>
    </row>
    <row r="3459" ht="15.75">
      <c r="N3459" s="54">
        <f t="shared" si="96"/>
        <v>0</v>
      </c>
    </row>
    <row r="3460" ht="15.75">
      <c r="N3460" s="54">
        <f t="shared" si="96"/>
        <v>0</v>
      </c>
    </row>
    <row r="3461" ht="15.75">
      <c r="N3461" s="54">
        <f t="shared" si="96"/>
        <v>0</v>
      </c>
    </row>
    <row r="3462" ht="15.75">
      <c r="N3462" s="54">
        <f t="shared" si="96"/>
        <v>0</v>
      </c>
    </row>
    <row r="3463" ht="15.75">
      <c r="N3463" s="54">
        <f t="shared" si="96"/>
        <v>0</v>
      </c>
    </row>
    <row r="3464" ht="15.75">
      <c r="N3464" s="54">
        <f t="shared" si="96"/>
        <v>0</v>
      </c>
    </row>
    <row r="3465" ht="15.75">
      <c r="N3465" s="54">
        <f t="shared" si="96"/>
        <v>0</v>
      </c>
    </row>
    <row r="3466" ht="15.75">
      <c r="N3466" s="54">
        <f t="shared" si="96"/>
        <v>0</v>
      </c>
    </row>
    <row r="3467" ht="15.75">
      <c r="N3467" s="54">
        <f t="shared" si="96"/>
        <v>0</v>
      </c>
    </row>
    <row r="3468" ht="15.75">
      <c r="N3468" s="54">
        <f aca="true" t="shared" si="97" ref="N3468:N3531">C3468+F3468</f>
        <v>0</v>
      </c>
    </row>
    <row r="3469" ht="15.75">
      <c r="N3469" s="54">
        <f t="shared" si="97"/>
        <v>0</v>
      </c>
    </row>
    <row r="3470" ht="15.75">
      <c r="N3470" s="54">
        <f t="shared" si="97"/>
        <v>0</v>
      </c>
    </row>
    <row r="3471" ht="15.75">
      <c r="N3471" s="54">
        <f t="shared" si="97"/>
        <v>0</v>
      </c>
    </row>
    <row r="3472" ht="15.75">
      <c r="N3472" s="54">
        <f t="shared" si="97"/>
        <v>0</v>
      </c>
    </row>
    <row r="3473" ht="15.75">
      <c r="N3473" s="54">
        <f t="shared" si="97"/>
        <v>0</v>
      </c>
    </row>
    <row r="3474" ht="15.75">
      <c r="N3474" s="54">
        <f t="shared" si="97"/>
        <v>0</v>
      </c>
    </row>
    <row r="3475" ht="15.75">
      <c r="N3475" s="54">
        <f t="shared" si="97"/>
        <v>0</v>
      </c>
    </row>
    <row r="3476" ht="15.75">
      <c r="N3476" s="54">
        <f t="shared" si="97"/>
        <v>0</v>
      </c>
    </row>
    <row r="3477" ht="15.75">
      <c r="N3477" s="54">
        <f t="shared" si="97"/>
        <v>0</v>
      </c>
    </row>
    <row r="3478" ht="15.75">
      <c r="N3478" s="54">
        <f t="shared" si="97"/>
        <v>0</v>
      </c>
    </row>
    <row r="3479" ht="15.75">
      <c r="N3479" s="54">
        <f t="shared" si="97"/>
        <v>0</v>
      </c>
    </row>
    <row r="3480" ht="15.75">
      <c r="N3480" s="54">
        <f t="shared" si="97"/>
        <v>0</v>
      </c>
    </row>
    <row r="3481" ht="15.75">
      <c r="N3481" s="54">
        <f t="shared" si="97"/>
        <v>0</v>
      </c>
    </row>
    <row r="3482" ht="15.75">
      <c r="N3482" s="54">
        <f t="shared" si="97"/>
        <v>0</v>
      </c>
    </row>
    <row r="3483" ht="15.75">
      <c r="N3483" s="54">
        <f t="shared" si="97"/>
        <v>0</v>
      </c>
    </row>
    <row r="3484" ht="15.75">
      <c r="N3484" s="54">
        <f t="shared" si="97"/>
        <v>0</v>
      </c>
    </row>
    <row r="3485" ht="15.75">
      <c r="N3485" s="54">
        <f t="shared" si="97"/>
        <v>0</v>
      </c>
    </row>
    <row r="3486" ht="15.75">
      <c r="N3486" s="54">
        <f t="shared" si="97"/>
        <v>0</v>
      </c>
    </row>
    <row r="3487" ht="15.75">
      <c r="N3487" s="54">
        <f t="shared" si="97"/>
        <v>0</v>
      </c>
    </row>
    <row r="3488" ht="15.75">
      <c r="N3488" s="54">
        <f t="shared" si="97"/>
        <v>0</v>
      </c>
    </row>
    <row r="3489" ht="15.75">
      <c r="N3489" s="54">
        <f t="shared" si="97"/>
        <v>0</v>
      </c>
    </row>
    <row r="3490" ht="15.75">
      <c r="N3490" s="54">
        <f t="shared" si="97"/>
        <v>0</v>
      </c>
    </row>
    <row r="3491" ht="15.75">
      <c r="N3491" s="54">
        <f t="shared" si="97"/>
        <v>0</v>
      </c>
    </row>
    <row r="3492" ht="15.75">
      <c r="N3492" s="54">
        <f t="shared" si="97"/>
        <v>0</v>
      </c>
    </row>
    <row r="3493" ht="15.75">
      <c r="N3493" s="54">
        <f t="shared" si="97"/>
        <v>0</v>
      </c>
    </row>
    <row r="3494" ht="15.75">
      <c r="N3494" s="54">
        <f t="shared" si="97"/>
        <v>0</v>
      </c>
    </row>
    <row r="3495" ht="15.75">
      <c r="N3495" s="54">
        <f t="shared" si="97"/>
        <v>0</v>
      </c>
    </row>
    <row r="3496" ht="15.75">
      <c r="N3496" s="54">
        <f t="shared" si="97"/>
        <v>0</v>
      </c>
    </row>
    <row r="3497" ht="15.75">
      <c r="N3497" s="54">
        <f t="shared" si="97"/>
        <v>0</v>
      </c>
    </row>
    <row r="3498" ht="15.75">
      <c r="N3498" s="54">
        <f t="shared" si="97"/>
        <v>0</v>
      </c>
    </row>
    <row r="3499" ht="15.75">
      <c r="N3499" s="54">
        <f t="shared" si="97"/>
        <v>0</v>
      </c>
    </row>
    <row r="3500" ht="15.75">
      <c r="N3500" s="54">
        <f t="shared" si="97"/>
        <v>0</v>
      </c>
    </row>
    <row r="3501" ht="15.75">
      <c r="N3501" s="54">
        <f t="shared" si="97"/>
        <v>0</v>
      </c>
    </row>
    <row r="3502" ht="15.75">
      <c r="N3502" s="54">
        <f t="shared" si="97"/>
        <v>0</v>
      </c>
    </row>
    <row r="3503" ht="15.75">
      <c r="N3503" s="54">
        <f t="shared" si="97"/>
        <v>0</v>
      </c>
    </row>
    <row r="3504" ht="15.75">
      <c r="N3504" s="54">
        <f t="shared" si="97"/>
        <v>0</v>
      </c>
    </row>
    <row r="3505" ht="15.75">
      <c r="N3505" s="54">
        <f t="shared" si="97"/>
        <v>0</v>
      </c>
    </row>
    <row r="3506" ht="15.75">
      <c r="N3506" s="54">
        <f t="shared" si="97"/>
        <v>0</v>
      </c>
    </row>
    <row r="3507" ht="15.75">
      <c r="N3507" s="54">
        <f t="shared" si="97"/>
        <v>0</v>
      </c>
    </row>
    <row r="3508" ht="15.75">
      <c r="N3508" s="54">
        <f t="shared" si="97"/>
        <v>0</v>
      </c>
    </row>
    <row r="3509" ht="15.75">
      <c r="N3509" s="54">
        <f t="shared" si="97"/>
        <v>0</v>
      </c>
    </row>
    <row r="3510" ht="15.75">
      <c r="N3510" s="54">
        <f t="shared" si="97"/>
        <v>0</v>
      </c>
    </row>
    <row r="3511" ht="15.75">
      <c r="N3511" s="54">
        <f t="shared" si="97"/>
        <v>0</v>
      </c>
    </row>
    <row r="3512" ht="15.75">
      <c r="N3512" s="54">
        <f t="shared" si="97"/>
        <v>0</v>
      </c>
    </row>
    <row r="3513" ht="15.75">
      <c r="N3513" s="54">
        <f t="shared" si="97"/>
        <v>0</v>
      </c>
    </row>
    <row r="3514" ht="15.75">
      <c r="N3514" s="54">
        <f t="shared" si="97"/>
        <v>0</v>
      </c>
    </row>
    <row r="3515" ht="15.75">
      <c r="N3515" s="54">
        <f t="shared" si="97"/>
        <v>0</v>
      </c>
    </row>
    <row r="3516" ht="15.75">
      <c r="N3516" s="54">
        <f t="shared" si="97"/>
        <v>0</v>
      </c>
    </row>
    <row r="3517" ht="15.75">
      <c r="N3517" s="54">
        <f t="shared" si="97"/>
        <v>0</v>
      </c>
    </row>
    <row r="3518" ht="15.75">
      <c r="N3518" s="54">
        <f t="shared" si="97"/>
        <v>0</v>
      </c>
    </row>
    <row r="3519" ht="15.75">
      <c r="N3519" s="54">
        <f t="shared" si="97"/>
        <v>0</v>
      </c>
    </row>
    <row r="3520" ht="15.75">
      <c r="N3520" s="54">
        <f t="shared" si="97"/>
        <v>0</v>
      </c>
    </row>
    <row r="3521" ht="15.75">
      <c r="N3521" s="54">
        <f t="shared" si="97"/>
        <v>0</v>
      </c>
    </row>
    <row r="3522" ht="15.75">
      <c r="N3522" s="54">
        <f t="shared" si="97"/>
        <v>0</v>
      </c>
    </row>
    <row r="3523" ht="15.75">
      <c r="N3523" s="54">
        <f t="shared" si="97"/>
        <v>0</v>
      </c>
    </row>
    <row r="3524" ht="15.75">
      <c r="N3524" s="54">
        <f t="shared" si="97"/>
        <v>0</v>
      </c>
    </row>
    <row r="3525" ht="15.75">
      <c r="N3525" s="54">
        <f t="shared" si="97"/>
        <v>0</v>
      </c>
    </row>
    <row r="3526" ht="15.75">
      <c r="N3526" s="54">
        <f t="shared" si="97"/>
        <v>0</v>
      </c>
    </row>
    <row r="3527" ht="15.75">
      <c r="N3527" s="54">
        <f t="shared" si="97"/>
        <v>0</v>
      </c>
    </row>
    <row r="3528" ht="15.75">
      <c r="N3528" s="54">
        <f t="shared" si="97"/>
        <v>0</v>
      </c>
    </row>
    <row r="3529" ht="15.75">
      <c r="N3529" s="54">
        <f t="shared" si="97"/>
        <v>0</v>
      </c>
    </row>
    <row r="3530" ht="15.75">
      <c r="N3530" s="54">
        <f t="shared" si="97"/>
        <v>0</v>
      </c>
    </row>
    <row r="3531" ht="15.75">
      <c r="N3531" s="54">
        <f t="shared" si="97"/>
        <v>0</v>
      </c>
    </row>
    <row r="3532" ht="15.75">
      <c r="N3532" s="54">
        <f aca="true" t="shared" si="98" ref="N3532:N3595">C3532+F3532</f>
        <v>0</v>
      </c>
    </row>
    <row r="3533" ht="15.75">
      <c r="N3533" s="54">
        <f t="shared" si="98"/>
        <v>0</v>
      </c>
    </row>
    <row r="3534" ht="15.75">
      <c r="N3534" s="54">
        <f t="shared" si="98"/>
        <v>0</v>
      </c>
    </row>
    <row r="3535" ht="15.75">
      <c r="N3535" s="54">
        <f t="shared" si="98"/>
        <v>0</v>
      </c>
    </row>
    <row r="3536" ht="15.75">
      <c r="N3536" s="54">
        <f t="shared" si="98"/>
        <v>0</v>
      </c>
    </row>
    <row r="3537" ht="15.75">
      <c r="N3537" s="54">
        <f t="shared" si="98"/>
        <v>0</v>
      </c>
    </row>
    <row r="3538" ht="15.75">
      <c r="N3538" s="54">
        <f t="shared" si="98"/>
        <v>0</v>
      </c>
    </row>
    <row r="3539" ht="15.75">
      <c r="N3539" s="54">
        <f t="shared" si="98"/>
        <v>0</v>
      </c>
    </row>
    <row r="3540" ht="15.75">
      <c r="N3540" s="54">
        <f t="shared" si="98"/>
        <v>0</v>
      </c>
    </row>
    <row r="3541" ht="15.75">
      <c r="N3541" s="54">
        <f t="shared" si="98"/>
        <v>0</v>
      </c>
    </row>
    <row r="3542" ht="15.75">
      <c r="N3542" s="54">
        <f t="shared" si="98"/>
        <v>0</v>
      </c>
    </row>
    <row r="3543" ht="15.75">
      <c r="N3543" s="54">
        <f t="shared" si="98"/>
        <v>0</v>
      </c>
    </row>
    <row r="3544" ht="15.75">
      <c r="N3544" s="54">
        <f t="shared" si="98"/>
        <v>0</v>
      </c>
    </row>
    <row r="3545" ht="15.75">
      <c r="N3545" s="54">
        <f t="shared" si="98"/>
        <v>0</v>
      </c>
    </row>
    <row r="3546" ht="15.75">
      <c r="N3546" s="54">
        <f t="shared" si="98"/>
        <v>0</v>
      </c>
    </row>
    <row r="3547" ht="15.75">
      <c r="N3547" s="54">
        <f t="shared" si="98"/>
        <v>0</v>
      </c>
    </row>
    <row r="3548" ht="15.75">
      <c r="N3548" s="54">
        <f t="shared" si="98"/>
        <v>0</v>
      </c>
    </row>
    <row r="3549" ht="15.75">
      <c r="N3549" s="54">
        <f t="shared" si="98"/>
        <v>0</v>
      </c>
    </row>
    <row r="3550" ht="15.75">
      <c r="N3550" s="54">
        <f t="shared" si="98"/>
        <v>0</v>
      </c>
    </row>
    <row r="3551" ht="15.75">
      <c r="N3551" s="54">
        <f t="shared" si="98"/>
        <v>0</v>
      </c>
    </row>
    <row r="3552" ht="15.75">
      <c r="N3552" s="54">
        <f t="shared" si="98"/>
        <v>0</v>
      </c>
    </row>
    <row r="3553" ht="15.75">
      <c r="N3553" s="54">
        <f t="shared" si="98"/>
        <v>0</v>
      </c>
    </row>
    <row r="3554" ht="15.75">
      <c r="N3554" s="54">
        <f t="shared" si="98"/>
        <v>0</v>
      </c>
    </row>
    <row r="3555" ht="15.75">
      <c r="N3555" s="54">
        <f t="shared" si="98"/>
        <v>0</v>
      </c>
    </row>
    <row r="3556" ht="15.75">
      <c r="N3556" s="54">
        <f t="shared" si="98"/>
        <v>0</v>
      </c>
    </row>
    <row r="3557" ht="15.75">
      <c r="N3557" s="54">
        <f t="shared" si="98"/>
        <v>0</v>
      </c>
    </row>
    <row r="3558" ht="15.75">
      <c r="N3558" s="54">
        <f t="shared" si="98"/>
        <v>0</v>
      </c>
    </row>
    <row r="3559" ht="15.75">
      <c r="N3559" s="54">
        <f t="shared" si="98"/>
        <v>0</v>
      </c>
    </row>
    <row r="3560" ht="15.75">
      <c r="N3560" s="54">
        <f t="shared" si="98"/>
        <v>0</v>
      </c>
    </row>
    <row r="3561" ht="15.75">
      <c r="N3561" s="54">
        <f t="shared" si="98"/>
        <v>0</v>
      </c>
    </row>
    <row r="3562" ht="15.75">
      <c r="N3562" s="54">
        <f t="shared" si="98"/>
        <v>0</v>
      </c>
    </row>
    <row r="3563" ht="15.75">
      <c r="N3563" s="54">
        <f t="shared" si="98"/>
        <v>0</v>
      </c>
    </row>
    <row r="3564" ht="15.75">
      <c r="N3564" s="54">
        <f t="shared" si="98"/>
        <v>0</v>
      </c>
    </row>
    <row r="3565" ht="15.75">
      <c r="N3565" s="54">
        <f t="shared" si="98"/>
        <v>0</v>
      </c>
    </row>
    <row r="3566" ht="15.75">
      <c r="N3566" s="54">
        <f t="shared" si="98"/>
        <v>0</v>
      </c>
    </row>
    <row r="3567" ht="15.75">
      <c r="N3567" s="54">
        <f t="shared" si="98"/>
        <v>0</v>
      </c>
    </row>
    <row r="3568" ht="15.75">
      <c r="N3568" s="54">
        <f t="shared" si="98"/>
        <v>0</v>
      </c>
    </row>
    <row r="3569" ht="15.75">
      <c r="N3569" s="54">
        <f t="shared" si="98"/>
        <v>0</v>
      </c>
    </row>
    <row r="3570" ht="15.75">
      <c r="N3570" s="54">
        <f t="shared" si="98"/>
        <v>0</v>
      </c>
    </row>
    <row r="3571" ht="15.75">
      <c r="N3571" s="54">
        <f t="shared" si="98"/>
        <v>0</v>
      </c>
    </row>
    <row r="3572" ht="15.75">
      <c r="N3572" s="54">
        <f t="shared" si="98"/>
        <v>0</v>
      </c>
    </row>
    <row r="3573" ht="15.75">
      <c r="N3573" s="54">
        <f t="shared" si="98"/>
        <v>0</v>
      </c>
    </row>
    <row r="3574" ht="15.75">
      <c r="N3574" s="54">
        <f t="shared" si="98"/>
        <v>0</v>
      </c>
    </row>
    <row r="3575" ht="15.75">
      <c r="N3575" s="54">
        <f t="shared" si="98"/>
        <v>0</v>
      </c>
    </row>
    <row r="3576" ht="15.75">
      <c r="N3576" s="54">
        <f t="shared" si="98"/>
        <v>0</v>
      </c>
    </row>
    <row r="3577" ht="15.75">
      <c r="N3577" s="54">
        <f t="shared" si="98"/>
        <v>0</v>
      </c>
    </row>
    <row r="3578" ht="15.75">
      <c r="N3578" s="54">
        <f t="shared" si="98"/>
        <v>0</v>
      </c>
    </row>
    <row r="3579" ht="15.75">
      <c r="N3579" s="54">
        <f t="shared" si="98"/>
        <v>0</v>
      </c>
    </row>
    <row r="3580" ht="15.75">
      <c r="N3580" s="54">
        <f t="shared" si="98"/>
        <v>0</v>
      </c>
    </row>
    <row r="3581" ht="15.75">
      <c r="N3581" s="54">
        <f t="shared" si="98"/>
        <v>0</v>
      </c>
    </row>
    <row r="3582" ht="15.75">
      <c r="N3582" s="54">
        <f t="shared" si="98"/>
        <v>0</v>
      </c>
    </row>
    <row r="3583" ht="15.75">
      <c r="N3583" s="54">
        <f t="shared" si="98"/>
        <v>0</v>
      </c>
    </row>
    <row r="3584" ht="15.75">
      <c r="N3584" s="54">
        <f t="shared" si="98"/>
        <v>0</v>
      </c>
    </row>
    <row r="3585" ht="15.75">
      <c r="N3585" s="54">
        <f t="shared" si="98"/>
        <v>0</v>
      </c>
    </row>
    <row r="3586" ht="15.75">
      <c r="N3586" s="54">
        <f t="shared" si="98"/>
        <v>0</v>
      </c>
    </row>
    <row r="3587" ht="15.75">
      <c r="N3587" s="54">
        <f t="shared" si="98"/>
        <v>0</v>
      </c>
    </row>
    <row r="3588" ht="15.75">
      <c r="N3588" s="54">
        <f t="shared" si="98"/>
        <v>0</v>
      </c>
    </row>
    <row r="3589" ht="15.75">
      <c r="N3589" s="54">
        <f t="shared" si="98"/>
        <v>0</v>
      </c>
    </row>
    <row r="3590" ht="15.75">
      <c r="N3590" s="54">
        <f t="shared" si="98"/>
        <v>0</v>
      </c>
    </row>
    <row r="3591" ht="15.75">
      <c r="N3591" s="54">
        <f t="shared" si="98"/>
        <v>0</v>
      </c>
    </row>
    <row r="3592" ht="15.75">
      <c r="N3592" s="54">
        <f t="shared" si="98"/>
        <v>0</v>
      </c>
    </row>
    <row r="3593" ht="15.75">
      <c r="N3593" s="54">
        <f t="shared" si="98"/>
        <v>0</v>
      </c>
    </row>
    <row r="3594" ht="15.75">
      <c r="N3594" s="54">
        <f t="shared" si="98"/>
        <v>0</v>
      </c>
    </row>
    <row r="3595" ht="15.75">
      <c r="N3595" s="54">
        <f t="shared" si="98"/>
        <v>0</v>
      </c>
    </row>
    <row r="3596" ht="15.75">
      <c r="N3596" s="54">
        <f aca="true" t="shared" si="99" ref="N3596:N3659">C3596+F3596</f>
        <v>0</v>
      </c>
    </row>
    <row r="3597" ht="15.75">
      <c r="N3597" s="54">
        <f t="shared" si="99"/>
        <v>0</v>
      </c>
    </row>
    <row r="3598" ht="15.75">
      <c r="N3598" s="54">
        <f t="shared" si="99"/>
        <v>0</v>
      </c>
    </row>
    <row r="3599" ht="15.75">
      <c r="N3599" s="54">
        <f t="shared" si="99"/>
        <v>0</v>
      </c>
    </row>
    <row r="3600" ht="15.75">
      <c r="N3600" s="54">
        <f t="shared" si="99"/>
        <v>0</v>
      </c>
    </row>
    <row r="3601" ht="15.75">
      <c r="N3601" s="54">
        <f t="shared" si="99"/>
        <v>0</v>
      </c>
    </row>
    <row r="3602" ht="15.75">
      <c r="N3602" s="54">
        <f t="shared" si="99"/>
        <v>0</v>
      </c>
    </row>
    <row r="3603" ht="15.75">
      <c r="N3603" s="54">
        <f t="shared" si="99"/>
        <v>0</v>
      </c>
    </row>
    <row r="3604" ht="15.75">
      <c r="N3604" s="54">
        <f t="shared" si="99"/>
        <v>0</v>
      </c>
    </row>
    <row r="3605" ht="15.75">
      <c r="N3605" s="54">
        <f t="shared" si="99"/>
        <v>0</v>
      </c>
    </row>
    <row r="3606" ht="15.75">
      <c r="N3606" s="54">
        <f t="shared" si="99"/>
        <v>0</v>
      </c>
    </row>
    <row r="3607" ht="15.75">
      <c r="N3607" s="54">
        <f t="shared" si="99"/>
        <v>0</v>
      </c>
    </row>
    <row r="3608" ht="15.75">
      <c r="N3608" s="54">
        <f t="shared" si="99"/>
        <v>0</v>
      </c>
    </row>
    <row r="3609" ht="15.75">
      <c r="N3609" s="54">
        <f t="shared" si="99"/>
        <v>0</v>
      </c>
    </row>
    <row r="3610" ht="15.75">
      <c r="N3610" s="54">
        <f t="shared" si="99"/>
        <v>0</v>
      </c>
    </row>
    <row r="3611" ht="15.75">
      <c r="N3611" s="54">
        <f t="shared" si="99"/>
        <v>0</v>
      </c>
    </row>
    <row r="3612" ht="15.75">
      <c r="N3612" s="54">
        <f t="shared" si="99"/>
        <v>0</v>
      </c>
    </row>
    <row r="3613" ht="15.75">
      <c r="N3613" s="54">
        <f t="shared" si="99"/>
        <v>0</v>
      </c>
    </row>
    <row r="3614" ht="15.75">
      <c r="N3614" s="54">
        <f t="shared" si="99"/>
        <v>0</v>
      </c>
    </row>
    <row r="3615" ht="15.75">
      <c r="N3615" s="54">
        <f t="shared" si="99"/>
        <v>0</v>
      </c>
    </row>
    <row r="3616" ht="15.75">
      <c r="N3616" s="54">
        <f t="shared" si="99"/>
        <v>0</v>
      </c>
    </row>
    <row r="3617" ht="15.75">
      <c r="N3617" s="54">
        <f t="shared" si="99"/>
        <v>0</v>
      </c>
    </row>
    <row r="3618" ht="15.75">
      <c r="N3618" s="54">
        <f t="shared" si="99"/>
        <v>0</v>
      </c>
    </row>
    <row r="3619" ht="15.75">
      <c r="N3619" s="54">
        <f t="shared" si="99"/>
        <v>0</v>
      </c>
    </row>
    <row r="3620" ht="15.75">
      <c r="N3620" s="54">
        <f t="shared" si="99"/>
        <v>0</v>
      </c>
    </row>
    <row r="3621" ht="15.75">
      <c r="N3621" s="54">
        <f t="shared" si="99"/>
        <v>0</v>
      </c>
    </row>
    <row r="3622" ht="15.75">
      <c r="N3622" s="54">
        <f t="shared" si="99"/>
        <v>0</v>
      </c>
    </row>
    <row r="3623" ht="15.75">
      <c r="N3623" s="54">
        <f t="shared" si="99"/>
        <v>0</v>
      </c>
    </row>
    <row r="3624" ht="15.75">
      <c r="N3624" s="54">
        <f t="shared" si="99"/>
        <v>0</v>
      </c>
    </row>
    <row r="3625" ht="15.75">
      <c r="N3625" s="54">
        <f t="shared" si="99"/>
        <v>0</v>
      </c>
    </row>
    <row r="3626" ht="15.75">
      <c r="N3626" s="54">
        <f t="shared" si="99"/>
        <v>0</v>
      </c>
    </row>
    <row r="3627" ht="15.75">
      <c r="N3627" s="54">
        <f t="shared" si="99"/>
        <v>0</v>
      </c>
    </row>
    <row r="3628" ht="15.75">
      <c r="N3628" s="54">
        <f t="shared" si="99"/>
        <v>0</v>
      </c>
    </row>
    <row r="3629" ht="15.75">
      <c r="N3629" s="54">
        <f t="shared" si="99"/>
        <v>0</v>
      </c>
    </row>
    <row r="3630" ht="15.75">
      <c r="N3630" s="54">
        <f t="shared" si="99"/>
        <v>0</v>
      </c>
    </row>
    <row r="3631" ht="15.75">
      <c r="N3631" s="54">
        <f t="shared" si="99"/>
        <v>0</v>
      </c>
    </row>
    <row r="3632" ht="15.75">
      <c r="N3632" s="54">
        <f t="shared" si="99"/>
        <v>0</v>
      </c>
    </row>
    <row r="3633" ht="15.75">
      <c r="N3633" s="54">
        <f t="shared" si="99"/>
        <v>0</v>
      </c>
    </row>
    <row r="3634" ht="15.75">
      <c r="N3634" s="54">
        <f t="shared" si="99"/>
        <v>0</v>
      </c>
    </row>
    <row r="3635" ht="15.75">
      <c r="N3635" s="54">
        <f t="shared" si="99"/>
        <v>0</v>
      </c>
    </row>
    <row r="3636" ht="15.75">
      <c r="N3636" s="54">
        <f t="shared" si="99"/>
        <v>0</v>
      </c>
    </row>
    <row r="3637" ht="15.75">
      <c r="N3637" s="54">
        <f t="shared" si="99"/>
        <v>0</v>
      </c>
    </row>
    <row r="3638" ht="15.75">
      <c r="N3638" s="54">
        <f t="shared" si="99"/>
        <v>0</v>
      </c>
    </row>
    <row r="3639" ht="15.75">
      <c r="N3639" s="54">
        <f t="shared" si="99"/>
        <v>0</v>
      </c>
    </row>
    <row r="3640" ht="15.75">
      <c r="N3640" s="54">
        <f t="shared" si="99"/>
        <v>0</v>
      </c>
    </row>
    <row r="3641" ht="15.75">
      <c r="N3641" s="54">
        <f t="shared" si="99"/>
        <v>0</v>
      </c>
    </row>
    <row r="3642" ht="15.75">
      <c r="N3642" s="54">
        <f t="shared" si="99"/>
        <v>0</v>
      </c>
    </row>
    <row r="3643" ht="15.75">
      <c r="N3643" s="54">
        <f t="shared" si="99"/>
        <v>0</v>
      </c>
    </row>
    <row r="3644" ht="15.75">
      <c r="N3644" s="54">
        <f t="shared" si="99"/>
        <v>0</v>
      </c>
    </row>
    <row r="3645" ht="15.75">
      <c r="N3645" s="54">
        <f t="shared" si="99"/>
        <v>0</v>
      </c>
    </row>
    <row r="3646" ht="15.75">
      <c r="N3646" s="54">
        <f t="shared" si="99"/>
        <v>0</v>
      </c>
    </row>
    <row r="3647" ht="15.75">
      <c r="N3647" s="54">
        <f t="shared" si="99"/>
        <v>0</v>
      </c>
    </row>
    <row r="3648" ht="15.75">
      <c r="N3648" s="54">
        <f t="shared" si="99"/>
        <v>0</v>
      </c>
    </row>
    <row r="3649" ht="15.75">
      <c r="N3649" s="54">
        <f t="shared" si="99"/>
        <v>0</v>
      </c>
    </row>
    <row r="3650" ht="15.75">
      <c r="N3650" s="54">
        <f t="shared" si="99"/>
        <v>0</v>
      </c>
    </row>
    <row r="3651" ht="15.75">
      <c r="N3651" s="54">
        <f t="shared" si="99"/>
        <v>0</v>
      </c>
    </row>
    <row r="3652" ht="15.75">
      <c r="N3652" s="54">
        <f t="shared" si="99"/>
        <v>0</v>
      </c>
    </row>
    <row r="3653" ht="15.75">
      <c r="N3653" s="54">
        <f t="shared" si="99"/>
        <v>0</v>
      </c>
    </row>
    <row r="3654" ht="15.75">
      <c r="N3654" s="54">
        <f t="shared" si="99"/>
        <v>0</v>
      </c>
    </row>
    <row r="3655" ht="15.75">
      <c r="N3655" s="54">
        <f t="shared" si="99"/>
        <v>0</v>
      </c>
    </row>
    <row r="3656" ht="15.75">
      <c r="N3656" s="54">
        <f t="shared" si="99"/>
        <v>0</v>
      </c>
    </row>
    <row r="3657" ht="15.75">
      <c r="N3657" s="54">
        <f t="shared" si="99"/>
        <v>0</v>
      </c>
    </row>
    <row r="3658" ht="15.75">
      <c r="N3658" s="54">
        <f t="shared" si="99"/>
        <v>0</v>
      </c>
    </row>
    <row r="3659" ht="15.75">
      <c r="N3659" s="54">
        <f t="shared" si="99"/>
        <v>0</v>
      </c>
    </row>
    <row r="3660" ht="15.75">
      <c r="N3660" s="54">
        <f aca="true" t="shared" si="100" ref="N3660:N3723">C3660+F3660</f>
        <v>0</v>
      </c>
    </row>
    <row r="3661" ht="15.75">
      <c r="N3661" s="54">
        <f t="shared" si="100"/>
        <v>0</v>
      </c>
    </row>
    <row r="3662" ht="15.75">
      <c r="N3662" s="54">
        <f t="shared" si="100"/>
        <v>0</v>
      </c>
    </row>
    <row r="3663" ht="15.75">
      <c r="N3663" s="54">
        <f t="shared" si="100"/>
        <v>0</v>
      </c>
    </row>
    <row r="3664" ht="15.75">
      <c r="N3664" s="54">
        <f t="shared" si="100"/>
        <v>0</v>
      </c>
    </row>
    <row r="3665" ht="15.75">
      <c r="N3665" s="54">
        <f t="shared" si="100"/>
        <v>0</v>
      </c>
    </row>
    <row r="3666" ht="15.75">
      <c r="N3666" s="54">
        <f t="shared" si="100"/>
        <v>0</v>
      </c>
    </row>
    <row r="3667" ht="15.75">
      <c r="N3667" s="54">
        <f t="shared" si="100"/>
        <v>0</v>
      </c>
    </row>
    <row r="3668" ht="15.75">
      <c r="N3668" s="54">
        <f t="shared" si="100"/>
        <v>0</v>
      </c>
    </row>
    <row r="3669" ht="15.75">
      <c r="N3669" s="54">
        <f t="shared" si="100"/>
        <v>0</v>
      </c>
    </row>
    <row r="3670" ht="15.75">
      <c r="N3670" s="54">
        <f t="shared" si="100"/>
        <v>0</v>
      </c>
    </row>
    <row r="3671" ht="15.75">
      <c r="N3671" s="54">
        <f t="shared" si="100"/>
        <v>0</v>
      </c>
    </row>
    <row r="3672" ht="15.75">
      <c r="N3672" s="54">
        <f t="shared" si="100"/>
        <v>0</v>
      </c>
    </row>
    <row r="3673" ht="15.75">
      <c r="N3673" s="54">
        <f t="shared" si="100"/>
        <v>0</v>
      </c>
    </row>
    <row r="3674" ht="15.75">
      <c r="N3674" s="54">
        <f t="shared" si="100"/>
        <v>0</v>
      </c>
    </row>
    <row r="3675" ht="15.75">
      <c r="N3675" s="54">
        <f t="shared" si="100"/>
        <v>0</v>
      </c>
    </row>
    <row r="3676" ht="15.75">
      <c r="N3676" s="54">
        <f t="shared" si="100"/>
        <v>0</v>
      </c>
    </row>
    <row r="3677" ht="15.75">
      <c r="N3677" s="54">
        <f t="shared" si="100"/>
        <v>0</v>
      </c>
    </row>
    <row r="3678" ht="15.75">
      <c r="N3678" s="54">
        <f t="shared" si="100"/>
        <v>0</v>
      </c>
    </row>
    <row r="3679" ht="15.75">
      <c r="N3679" s="54">
        <f t="shared" si="100"/>
        <v>0</v>
      </c>
    </row>
    <row r="3680" ht="15.75">
      <c r="N3680" s="54">
        <f t="shared" si="100"/>
        <v>0</v>
      </c>
    </row>
    <row r="3681" ht="15.75">
      <c r="N3681" s="54">
        <f t="shared" si="100"/>
        <v>0</v>
      </c>
    </row>
    <row r="3682" ht="15.75">
      <c r="N3682" s="54">
        <f t="shared" si="100"/>
        <v>0</v>
      </c>
    </row>
    <row r="3683" ht="15.75">
      <c r="N3683" s="54">
        <f t="shared" si="100"/>
        <v>0</v>
      </c>
    </row>
    <row r="3684" ht="15.75">
      <c r="N3684" s="54">
        <f t="shared" si="100"/>
        <v>0</v>
      </c>
    </row>
    <row r="3685" ht="15.75">
      <c r="N3685" s="54">
        <f t="shared" si="100"/>
        <v>0</v>
      </c>
    </row>
    <row r="3686" ht="15.75">
      <c r="N3686" s="54">
        <f t="shared" si="100"/>
        <v>0</v>
      </c>
    </row>
    <row r="3687" ht="15.75">
      <c r="N3687" s="54">
        <f t="shared" si="100"/>
        <v>0</v>
      </c>
    </row>
    <row r="3688" ht="15.75">
      <c r="N3688" s="54">
        <f t="shared" si="100"/>
        <v>0</v>
      </c>
    </row>
    <row r="3689" ht="15.75">
      <c r="N3689" s="54">
        <f t="shared" si="100"/>
        <v>0</v>
      </c>
    </row>
    <row r="3690" ht="15.75">
      <c r="N3690" s="54">
        <f t="shared" si="100"/>
        <v>0</v>
      </c>
    </row>
    <row r="3691" ht="15.75">
      <c r="N3691" s="54">
        <f t="shared" si="100"/>
        <v>0</v>
      </c>
    </row>
    <row r="3692" ht="15.75">
      <c r="N3692" s="54">
        <f t="shared" si="100"/>
        <v>0</v>
      </c>
    </row>
    <row r="3693" ht="15.75">
      <c r="N3693" s="54">
        <f t="shared" si="100"/>
        <v>0</v>
      </c>
    </row>
    <row r="3694" ht="15.75">
      <c r="N3694" s="54">
        <f t="shared" si="100"/>
        <v>0</v>
      </c>
    </row>
    <row r="3695" ht="15.75">
      <c r="N3695" s="54">
        <f t="shared" si="100"/>
        <v>0</v>
      </c>
    </row>
    <row r="3696" ht="15.75">
      <c r="N3696" s="54">
        <f t="shared" si="100"/>
        <v>0</v>
      </c>
    </row>
    <row r="3697" ht="15.75">
      <c r="N3697" s="54">
        <f t="shared" si="100"/>
        <v>0</v>
      </c>
    </row>
    <row r="3698" ht="15.75">
      <c r="N3698" s="54">
        <f t="shared" si="100"/>
        <v>0</v>
      </c>
    </row>
    <row r="3699" ht="15.75">
      <c r="N3699" s="54">
        <f t="shared" si="100"/>
        <v>0</v>
      </c>
    </row>
    <row r="3700" ht="15.75">
      <c r="N3700" s="54">
        <f t="shared" si="100"/>
        <v>0</v>
      </c>
    </row>
    <row r="3701" ht="15.75">
      <c r="N3701" s="54">
        <f t="shared" si="100"/>
        <v>0</v>
      </c>
    </row>
    <row r="3702" ht="15.75">
      <c r="N3702" s="54">
        <f t="shared" si="100"/>
        <v>0</v>
      </c>
    </row>
    <row r="3703" ht="15.75">
      <c r="N3703" s="54">
        <f t="shared" si="100"/>
        <v>0</v>
      </c>
    </row>
    <row r="3704" ht="15.75">
      <c r="N3704" s="54">
        <f t="shared" si="100"/>
        <v>0</v>
      </c>
    </row>
    <row r="3705" ht="15.75">
      <c r="N3705" s="54">
        <f t="shared" si="100"/>
        <v>0</v>
      </c>
    </row>
    <row r="3706" ht="15.75">
      <c r="N3706" s="54">
        <f t="shared" si="100"/>
        <v>0</v>
      </c>
    </row>
    <row r="3707" ht="15.75">
      <c r="N3707" s="54">
        <f t="shared" si="100"/>
        <v>0</v>
      </c>
    </row>
    <row r="3708" ht="15.75">
      <c r="N3708" s="54">
        <f t="shared" si="100"/>
        <v>0</v>
      </c>
    </row>
    <row r="3709" ht="15.75">
      <c r="N3709" s="54">
        <f t="shared" si="100"/>
        <v>0</v>
      </c>
    </row>
    <row r="3710" ht="15.75">
      <c r="N3710" s="54">
        <f t="shared" si="100"/>
        <v>0</v>
      </c>
    </row>
    <row r="3711" ht="15.75">
      <c r="N3711" s="54">
        <f t="shared" si="100"/>
        <v>0</v>
      </c>
    </row>
    <row r="3712" ht="15.75">
      <c r="N3712" s="54">
        <f t="shared" si="100"/>
        <v>0</v>
      </c>
    </row>
    <row r="3713" ht="15.75">
      <c r="N3713" s="54">
        <f t="shared" si="100"/>
        <v>0</v>
      </c>
    </row>
    <row r="3714" ht="15.75">
      <c r="N3714" s="54">
        <f t="shared" si="100"/>
        <v>0</v>
      </c>
    </row>
    <row r="3715" ht="15.75">
      <c r="N3715" s="54">
        <f t="shared" si="100"/>
        <v>0</v>
      </c>
    </row>
    <row r="3716" ht="15.75">
      <c r="N3716" s="54">
        <f t="shared" si="100"/>
        <v>0</v>
      </c>
    </row>
    <row r="3717" ht="15.75">
      <c r="N3717" s="54">
        <f t="shared" si="100"/>
        <v>0</v>
      </c>
    </row>
    <row r="3718" ht="15.75">
      <c r="N3718" s="54">
        <f t="shared" si="100"/>
        <v>0</v>
      </c>
    </row>
    <row r="3719" ht="15.75">
      <c r="N3719" s="54">
        <f t="shared" si="100"/>
        <v>0</v>
      </c>
    </row>
    <row r="3720" ht="15.75">
      <c r="N3720" s="54">
        <f t="shared" si="100"/>
        <v>0</v>
      </c>
    </row>
    <row r="3721" ht="15.75">
      <c r="N3721" s="54">
        <f t="shared" si="100"/>
        <v>0</v>
      </c>
    </row>
    <row r="3722" ht="15.75">
      <c r="N3722" s="54">
        <f t="shared" si="100"/>
        <v>0</v>
      </c>
    </row>
    <row r="3723" ht="15.75">
      <c r="N3723" s="54">
        <f t="shared" si="100"/>
        <v>0</v>
      </c>
    </row>
    <row r="3724" ht="15.75">
      <c r="N3724" s="54">
        <f aca="true" t="shared" si="101" ref="N3724:N3787">C3724+F3724</f>
        <v>0</v>
      </c>
    </row>
    <row r="3725" ht="15.75">
      <c r="N3725" s="54">
        <f t="shared" si="101"/>
        <v>0</v>
      </c>
    </row>
    <row r="3726" ht="15.75">
      <c r="N3726" s="54">
        <f t="shared" si="101"/>
        <v>0</v>
      </c>
    </row>
    <row r="3727" ht="15.75">
      <c r="N3727" s="54">
        <f t="shared" si="101"/>
        <v>0</v>
      </c>
    </row>
    <row r="3728" ht="15.75">
      <c r="N3728" s="54">
        <f t="shared" si="101"/>
        <v>0</v>
      </c>
    </row>
    <row r="3729" ht="15.75">
      <c r="N3729" s="54">
        <f t="shared" si="101"/>
        <v>0</v>
      </c>
    </row>
    <row r="3730" ht="15.75">
      <c r="N3730" s="54">
        <f t="shared" si="101"/>
        <v>0</v>
      </c>
    </row>
    <row r="3731" ht="15.75">
      <c r="N3731" s="54">
        <f t="shared" si="101"/>
        <v>0</v>
      </c>
    </row>
    <row r="3732" ht="15.75">
      <c r="N3732" s="54">
        <f t="shared" si="101"/>
        <v>0</v>
      </c>
    </row>
    <row r="3733" ht="15.75">
      <c r="N3733" s="54">
        <f t="shared" si="101"/>
        <v>0</v>
      </c>
    </row>
    <row r="3734" ht="15.75">
      <c r="N3734" s="54">
        <f t="shared" si="101"/>
        <v>0</v>
      </c>
    </row>
    <row r="3735" ht="15.75">
      <c r="N3735" s="54">
        <f t="shared" si="101"/>
        <v>0</v>
      </c>
    </row>
    <row r="3736" ht="15.75">
      <c r="N3736" s="54">
        <f t="shared" si="101"/>
        <v>0</v>
      </c>
    </row>
    <row r="3737" ht="15.75">
      <c r="N3737" s="54">
        <f t="shared" si="101"/>
        <v>0</v>
      </c>
    </row>
    <row r="3738" ht="15.75">
      <c r="N3738" s="54">
        <f t="shared" si="101"/>
        <v>0</v>
      </c>
    </row>
    <row r="3739" ht="15.75">
      <c r="N3739" s="54">
        <f t="shared" si="101"/>
        <v>0</v>
      </c>
    </row>
    <row r="3740" ht="15.75">
      <c r="N3740" s="54">
        <f t="shared" si="101"/>
        <v>0</v>
      </c>
    </row>
    <row r="3741" ht="15.75">
      <c r="N3741" s="54">
        <f t="shared" si="101"/>
        <v>0</v>
      </c>
    </row>
    <row r="3742" ht="15.75">
      <c r="N3742" s="54">
        <f t="shared" si="101"/>
        <v>0</v>
      </c>
    </row>
    <row r="3743" ht="15.75">
      <c r="N3743" s="54">
        <f t="shared" si="101"/>
        <v>0</v>
      </c>
    </row>
    <row r="3744" ht="15.75">
      <c r="N3744" s="54">
        <f t="shared" si="101"/>
        <v>0</v>
      </c>
    </row>
    <row r="3745" ht="15.75">
      <c r="N3745" s="54">
        <f t="shared" si="101"/>
        <v>0</v>
      </c>
    </row>
    <row r="3746" ht="15.75">
      <c r="N3746" s="54">
        <f t="shared" si="101"/>
        <v>0</v>
      </c>
    </row>
    <row r="3747" ht="15.75">
      <c r="N3747" s="54">
        <f t="shared" si="101"/>
        <v>0</v>
      </c>
    </row>
    <row r="3748" ht="15.75">
      <c r="N3748" s="54">
        <f t="shared" si="101"/>
        <v>0</v>
      </c>
    </row>
    <row r="3749" ht="15.75">
      <c r="N3749" s="54">
        <f t="shared" si="101"/>
        <v>0</v>
      </c>
    </row>
    <row r="3750" ht="15.75">
      <c r="N3750" s="54">
        <f t="shared" si="101"/>
        <v>0</v>
      </c>
    </row>
    <row r="3751" ht="15.75">
      <c r="N3751" s="54">
        <f t="shared" si="101"/>
        <v>0</v>
      </c>
    </row>
    <row r="3752" ht="15.75">
      <c r="N3752" s="54">
        <f t="shared" si="101"/>
        <v>0</v>
      </c>
    </row>
    <row r="3753" ht="15.75">
      <c r="N3753" s="54">
        <f t="shared" si="101"/>
        <v>0</v>
      </c>
    </row>
    <row r="3754" ht="15.75">
      <c r="N3754" s="54">
        <f t="shared" si="101"/>
        <v>0</v>
      </c>
    </row>
    <row r="3755" ht="15.75">
      <c r="N3755" s="54">
        <f t="shared" si="101"/>
        <v>0</v>
      </c>
    </row>
    <row r="3756" ht="15.75">
      <c r="N3756" s="54">
        <f t="shared" si="101"/>
        <v>0</v>
      </c>
    </row>
    <row r="3757" ht="15.75">
      <c r="N3757" s="54">
        <f t="shared" si="101"/>
        <v>0</v>
      </c>
    </row>
    <row r="3758" ht="15.75">
      <c r="N3758" s="54">
        <f t="shared" si="101"/>
        <v>0</v>
      </c>
    </row>
    <row r="3759" ht="15.75">
      <c r="N3759" s="54">
        <f t="shared" si="101"/>
        <v>0</v>
      </c>
    </row>
    <row r="3760" ht="15.75">
      <c r="N3760" s="54">
        <f t="shared" si="101"/>
        <v>0</v>
      </c>
    </row>
    <row r="3761" ht="15.75">
      <c r="N3761" s="54">
        <f t="shared" si="101"/>
        <v>0</v>
      </c>
    </row>
    <row r="3762" ht="15.75">
      <c r="N3762" s="54">
        <f t="shared" si="101"/>
        <v>0</v>
      </c>
    </row>
    <row r="3763" ht="15.75">
      <c r="N3763" s="54">
        <f t="shared" si="101"/>
        <v>0</v>
      </c>
    </row>
    <row r="3764" ht="15.75">
      <c r="N3764" s="54">
        <f t="shared" si="101"/>
        <v>0</v>
      </c>
    </row>
    <row r="3765" ht="15.75">
      <c r="N3765" s="54">
        <f t="shared" si="101"/>
        <v>0</v>
      </c>
    </row>
    <row r="3766" ht="15.75">
      <c r="N3766" s="54">
        <f t="shared" si="101"/>
        <v>0</v>
      </c>
    </row>
    <row r="3767" ht="15.75">
      <c r="N3767" s="54">
        <f t="shared" si="101"/>
        <v>0</v>
      </c>
    </row>
    <row r="3768" ht="15.75">
      <c r="N3768" s="54">
        <f t="shared" si="101"/>
        <v>0</v>
      </c>
    </row>
    <row r="3769" ht="15.75">
      <c r="N3769" s="54">
        <f t="shared" si="101"/>
        <v>0</v>
      </c>
    </row>
    <row r="3770" ht="15.75">
      <c r="N3770" s="54">
        <f t="shared" si="101"/>
        <v>0</v>
      </c>
    </row>
    <row r="3771" ht="15.75">
      <c r="N3771" s="54">
        <f t="shared" si="101"/>
        <v>0</v>
      </c>
    </row>
    <row r="3772" ht="15.75">
      <c r="N3772" s="54">
        <f t="shared" si="101"/>
        <v>0</v>
      </c>
    </row>
    <row r="3773" ht="15.75">
      <c r="N3773" s="54">
        <f t="shared" si="101"/>
        <v>0</v>
      </c>
    </row>
    <row r="3774" ht="15.75">
      <c r="N3774" s="54">
        <f t="shared" si="101"/>
        <v>0</v>
      </c>
    </row>
    <row r="3775" ht="15.75">
      <c r="N3775" s="54">
        <f t="shared" si="101"/>
        <v>0</v>
      </c>
    </row>
    <row r="3776" ht="15.75">
      <c r="N3776" s="54">
        <f t="shared" si="101"/>
        <v>0</v>
      </c>
    </row>
    <row r="3777" ht="15.75">
      <c r="N3777" s="54">
        <f t="shared" si="101"/>
        <v>0</v>
      </c>
    </row>
    <row r="3778" ht="15.75">
      <c r="N3778" s="54">
        <f t="shared" si="101"/>
        <v>0</v>
      </c>
    </row>
    <row r="3779" ht="15.75">
      <c r="N3779" s="54">
        <f t="shared" si="101"/>
        <v>0</v>
      </c>
    </row>
    <row r="3780" ht="15.75">
      <c r="N3780" s="54">
        <f t="shared" si="101"/>
        <v>0</v>
      </c>
    </row>
    <row r="3781" ht="15.75">
      <c r="N3781" s="54">
        <f t="shared" si="101"/>
        <v>0</v>
      </c>
    </row>
    <row r="3782" ht="15.75">
      <c r="N3782" s="54">
        <f t="shared" si="101"/>
        <v>0</v>
      </c>
    </row>
    <row r="3783" ht="15.75">
      <c r="N3783" s="54">
        <f t="shared" si="101"/>
        <v>0</v>
      </c>
    </row>
    <row r="3784" ht="15.75">
      <c r="N3784" s="54">
        <f t="shared" si="101"/>
        <v>0</v>
      </c>
    </row>
    <row r="3785" ht="15.75">
      <c r="N3785" s="54">
        <f t="shared" si="101"/>
        <v>0</v>
      </c>
    </row>
    <row r="3786" ht="15.75">
      <c r="N3786" s="54">
        <f t="shared" si="101"/>
        <v>0</v>
      </c>
    </row>
    <row r="3787" ht="15.75">
      <c r="N3787" s="54">
        <f t="shared" si="101"/>
        <v>0</v>
      </c>
    </row>
    <row r="3788" ht="15.75">
      <c r="N3788" s="54">
        <f aca="true" t="shared" si="102" ref="N3788:N3851">C3788+F3788</f>
        <v>0</v>
      </c>
    </row>
    <row r="3789" ht="15.75">
      <c r="N3789" s="54">
        <f t="shared" si="102"/>
        <v>0</v>
      </c>
    </row>
    <row r="3790" ht="15.75">
      <c r="N3790" s="54">
        <f t="shared" si="102"/>
        <v>0</v>
      </c>
    </row>
    <row r="3791" ht="15.75">
      <c r="N3791" s="54">
        <f t="shared" si="102"/>
        <v>0</v>
      </c>
    </row>
    <row r="3792" ht="15.75">
      <c r="N3792" s="54">
        <f t="shared" si="102"/>
        <v>0</v>
      </c>
    </row>
    <row r="3793" ht="15.75">
      <c r="N3793" s="54">
        <f t="shared" si="102"/>
        <v>0</v>
      </c>
    </row>
    <row r="3794" ht="15.75">
      <c r="N3794" s="54">
        <f t="shared" si="102"/>
        <v>0</v>
      </c>
    </row>
    <row r="3795" ht="15.75">
      <c r="N3795" s="54">
        <f t="shared" si="102"/>
        <v>0</v>
      </c>
    </row>
    <row r="3796" ht="15.75">
      <c r="N3796" s="54">
        <f t="shared" si="102"/>
        <v>0</v>
      </c>
    </row>
    <row r="3797" ht="15.75">
      <c r="N3797" s="54">
        <f t="shared" si="102"/>
        <v>0</v>
      </c>
    </row>
    <row r="3798" ht="15.75">
      <c r="N3798" s="54">
        <f t="shared" si="102"/>
        <v>0</v>
      </c>
    </row>
    <row r="3799" ht="15.75">
      <c r="N3799" s="54">
        <f t="shared" si="102"/>
        <v>0</v>
      </c>
    </row>
    <row r="3800" ht="15.75">
      <c r="N3800" s="54">
        <f t="shared" si="102"/>
        <v>0</v>
      </c>
    </row>
    <row r="3801" ht="15.75">
      <c r="N3801" s="54">
        <f t="shared" si="102"/>
        <v>0</v>
      </c>
    </row>
    <row r="3802" ht="15.75">
      <c r="N3802" s="54">
        <f t="shared" si="102"/>
        <v>0</v>
      </c>
    </row>
    <row r="3803" ht="15.75">
      <c r="N3803" s="54">
        <f t="shared" si="102"/>
        <v>0</v>
      </c>
    </row>
    <row r="3804" ht="15.75">
      <c r="N3804" s="54">
        <f t="shared" si="102"/>
        <v>0</v>
      </c>
    </row>
    <row r="3805" ht="15.75">
      <c r="N3805" s="54">
        <f t="shared" si="102"/>
        <v>0</v>
      </c>
    </row>
    <row r="3806" ht="15.75">
      <c r="N3806" s="54">
        <f t="shared" si="102"/>
        <v>0</v>
      </c>
    </row>
    <row r="3807" ht="15.75">
      <c r="N3807" s="54">
        <f t="shared" si="102"/>
        <v>0</v>
      </c>
    </row>
    <row r="3808" ht="15.75">
      <c r="N3808" s="54">
        <f t="shared" si="102"/>
        <v>0</v>
      </c>
    </row>
    <row r="3809" ht="15.75">
      <c r="N3809" s="54">
        <f t="shared" si="102"/>
        <v>0</v>
      </c>
    </row>
    <row r="3810" ht="15.75">
      <c r="N3810" s="54">
        <f t="shared" si="102"/>
        <v>0</v>
      </c>
    </row>
    <row r="3811" ht="15.75">
      <c r="N3811" s="54">
        <f t="shared" si="102"/>
        <v>0</v>
      </c>
    </row>
    <row r="3812" ht="15.75">
      <c r="N3812" s="54">
        <f t="shared" si="102"/>
        <v>0</v>
      </c>
    </row>
    <row r="3813" ht="15.75">
      <c r="N3813" s="54">
        <f t="shared" si="102"/>
        <v>0</v>
      </c>
    </row>
    <row r="3814" ht="15.75">
      <c r="N3814" s="54">
        <f t="shared" si="102"/>
        <v>0</v>
      </c>
    </row>
    <row r="3815" ht="15.75">
      <c r="N3815" s="54">
        <f t="shared" si="102"/>
        <v>0</v>
      </c>
    </row>
    <row r="3816" ht="15.75">
      <c r="N3816" s="54">
        <f t="shared" si="102"/>
        <v>0</v>
      </c>
    </row>
    <row r="3817" ht="15.75">
      <c r="N3817" s="54">
        <f t="shared" si="102"/>
        <v>0</v>
      </c>
    </row>
    <row r="3818" ht="15.75">
      <c r="N3818" s="54">
        <f t="shared" si="102"/>
        <v>0</v>
      </c>
    </row>
    <row r="3819" ht="15.75">
      <c r="N3819" s="54">
        <f t="shared" si="102"/>
        <v>0</v>
      </c>
    </row>
    <row r="3820" ht="15.75">
      <c r="N3820" s="54">
        <f t="shared" si="102"/>
        <v>0</v>
      </c>
    </row>
    <row r="3821" ht="15.75">
      <c r="N3821" s="54">
        <f t="shared" si="102"/>
        <v>0</v>
      </c>
    </row>
    <row r="3822" ht="15.75">
      <c r="N3822" s="54">
        <f t="shared" si="102"/>
        <v>0</v>
      </c>
    </row>
    <row r="3823" ht="15.75">
      <c r="N3823" s="54">
        <f t="shared" si="102"/>
        <v>0</v>
      </c>
    </row>
    <row r="3824" ht="15.75">
      <c r="N3824" s="54">
        <f t="shared" si="102"/>
        <v>0</v>
      </c>
    </row>
    <row r="3825" ht="15.75">
      <c r="N3825" s="54">
        <f t="shared" si="102"/>
        <v>0</v>
      </c>
    </row>
    <row r="3826" ht="15.75">
      <c r="N3826" s="54">
        <f t="shared" si="102"/>
        <v>0</v>
      </c>
    </row>
    <row r="3827" ht="15.75">
      <c r="N3827" s="54">
        <f t="shared" si="102"/>
        <v>0</v>
      </c>
    </row>
    <row r="3828" ht="15.75">
      <c r="N3828" s="54">
        <f t="shared" si="102"/>
        <v>0</v>
      </c>
    </row>
    <row r="3829" ht="15.75">
      <c r="N3829" s="54">
        <f t="shared" si="102"/>
        <v>0</v>
      </c>
    </row>
    <row r="3830" ht="15.75">
      <c r="N3830" s="54">
        <f t="shared" si="102"/>
        <v>0</v>
      </c>
    </row>
    <row r="3831" ht="15.75">
      <c r="N3831" s="54">
        <f t="shared" si="102"/>
        <v>0</v>
      </c>
    </row>
    <row r="3832" ht="15.75">
      <c r="N3832" s="54">
        <f t="shared" si="102"/>
        <v>0</v>
      </c>
    </row>
    <row r="3833" ht="15.75">
      <c r="N3833" s="54">
        <f t="shared" si="102"/>
        <v>0</v>
      </c>
    </row>
    <row r="3834" ht="15.75">
      <c r="N3834" s="54">
        <f t="shared" si="102"/>
        <v>0</v>
      </c>
    </row>
    <row r="3835" ht="15.75">
      <c r="N3835" s="54">
        <f t="shared" si="102"/>
        <v>0</v>
      </c>
    </row>
    <row r="3836" ht="15.75">
      <c r="N3836" s="54">
        <f t="shared" si="102"/>
        <v>0</v>
      </c>
    </row>
    <row r="3837" ht="15.75">
      <c r="N3837" s="54">
        <f t="shared" si="102"/>
        <v>0</v>
      </c>
    </row>
    <row r="3838" ht="15.75">
      <c r="N3838" s="54">
        <f t="shared" si="102"/>
        <v>0</v>
      </c>
    </row>
    <row r="3839" ht="15.75">
      <c r="N3839" s="54">
        <f t="shared" si="102"/>
        <v>0</v>
      </c>
    </row>
    <row r="3840" ht="15.75">
      <c r="N3840" s="54">
        <f t="shared" si="102"/>
        <v>0</v>
      </c>
    </row>
    <row r="3841" ht="15.75">
      <c r="N3841" s="54">
        <f t="shared" si="102"/>
        <v>0</v>
      </c>
    </row>
    <row r="3842" ht="15.75">
      <c r="N3842" s="54">
        <f t="shared" si="102"/>
        <v>0</v>
      </c>
    </row>
    <row r="3843" ht="15.75">
      <c r="N3843" s="54">
        <f t="shared" si="102"/>
        <v>0</v>
      </c>
    </row>
    <row r="3844" ht="15.75">
      <c r="N3844" s="54">
        <f t="shared" si="102"/>
        <v>0</v>
      </c>
    </row>
    <row r="3845" ht="15.75">
      <c r="N3845" s="54">
        <f t="shared" si="102"/>
        <v>0</v>
      </c>
    </row>
    <row r="3846" ht="15.75">
      <c r="N3846" s="54">
        <f t="shared" si="102"/>
        <v>0</v>
      </c>
    </row>
    <row r="3847" ht="15.75">
      <c r="N3847" s="54">
        <f t="shared" si="102"/>
        <v>0</v>
      </c>
    </row>
    <row r="3848" ht="15.75">
      <c r="N3848" s="54">
        <f t="shared" si="102"/>
        <v>0</v>
      </c>
    </row>
    <row r="3849" ht="15.75">
      <c r="N3849" s="54">
        <f t="shared" si="102"/>
        <v>0</v>
      </c>
    </row>
    <row r="3850" ht="15.75">
      <c r="N3850" s="54">
        <f t="shared" si="102"/>
        <v>0</v>
      </c>
    </row>
    <row r="3851" ht="15.75">
      <c r="N3851" s="54">
        <f t="shared" si="102"/>
        <v>0</v>
      </c>
    </row>
    <row r="3852" ht="15.75">
      <c r="N3852" s="54">
        <f aca="true" t="shared" si="103" ref="N3852:N3915">C3852+F3852</f>
        <v>0</v>
      </c>
    </row>
    <row r="3853" ht="15.75">
      <c r="N3853" s="54">
        <f t="shared" si="103"/>
        <v>0</v>
      </c>
    </row>
    <row r="3854" ht="15.75">
      <c r="N3854" s="54">
        <f t="shared" si="103"/>
        <v>0</v>
      </c>
    </row>
    <row r="3855" ht="15.75">
      <c r="N3855" s="54">
        <f t="shared" si="103"/>
        <v>0</v>
      </c>
    </row>
    <row r="3856" ht="15.75">
      <c r="N3856" s="54">
        <f t="shared" si="103"/>
        <v>0</v>
      </c>
    </row>
    <row r="3857" ht="15.75">
      <c r="N3857" s="54">
        <f t="shared" si="103"/>
        <v>0</v>
      </c>
    </row>
    <row r="3858" ht="15.75">
      <c r="N3858" s="54">
        <f t="shared" si="103"/>
        <v>0</v>
      </c>
    </row>
    <row r="3859" ht="15.75">
      <c r="N3859" s="54">
        <f t="shared" si="103"/>
        <v>0</v>
      </c>
    </row>
    <row r="3860" ht="15.75">
      <c r="N3860" s="54">
        <f t="shared" si="103"/>
        <v>0</v>
      </c>
    </row>
    <row r="3861" ht="15.75">
      <c r="N3861" s="54">
        <f t="shared" si="103"/>
        <v>0</v>
      </c>
    </row>
    <row r="3862" ht="15.75">
      <c r="N3862" s="54">
        <f t="shared" si="103"/>
        <v>0</v>
      </c>
    </row>
    <row r="3863" ht="15.75">
      <c r="N3863" s="54">
        <f t="shared" si="103"/>
        <v>0</v>
      </c>
    </row>
    <row r="3864" ht="15.75">
      <c r="N3864" s="54">
        <f t="shared" si="103"/>
        <v>0</v>
      </c>
    </row>
    <row r="3865" ht="15.75">
      <c r="N3865" s="54">
        <f t="shared" si="103"/>
        <v>0</v>
      </c>
    </row>
    <row r="3866" ht="15.75">
      <c r="N3866" s="54">
        <f t="shared" si="103"/>
        <v>0</v>
      </c>
    </row>
    <row r="3867" ht="15.75">
      <c r="N3867" s="54">
        <f t="shared" si="103"/>
        <v>0</v>
      </c>
    </row>
    <row r="3868" ht="15.75">
      <c r="N3868" s="54">
        <f t="shared" si="103"/>
        <v>0</v>
      </c>
    </row>
    <row r="3869" ht="15.75">
      <c r="N3869" s="54">
        <f t="shared" si="103"/>
        <v>0</v>
      </c>
    </row>
    <row r="3870" ht="15.75">
      <c r="N3870" s="54">
        <f t="shared" si="103"/>
        <v>0</v>
      </c>
    </row>
    <row r="3871" ht="15.75">
      <c r="N3871" s="54">
        <f t="shared" si="103"/>
        <v>0</v>
      </c>
    </row>
    <row r="3872" ht="15.75">
      <c r="N3872" s="54">
        <f t="shared" si="103"/>
        <v>0</v>
      </c>
    </row>
    <row r="3873" ht="15.75">
      <c r="N3873" s="54">
        <f t="shared" si="103"/>
        <v>0</v>
      </c>
    </row>
    <row r="3874" ht="15.75">
      <c r="N3874" s="54">
        <f t="shared" si="103"/>
        <v>0</v>
      </c>
    </row>
    <row r="3875" ht="15.75">
      <c r="N3875" s="54">
        <f t="shared" si="103"/>
        <v>0</v>
      </c>
    </row>
    <row r="3876" ht="15.75">
      <c r="N3876" s="54">
        <f t="shared" si="103"/>
        <v>0</v>
      </c>
    </row>
    <row r="3877" ht="15.75">
      <c r="N3877" s="54">
        <f t="shared" si="103"/>
        <v>0</v>
      </c>
    </row>
    <row r="3878" ht="15.75">
      <c r="N3878" s="54">
        <f t="shared" si="103"/>
        <v>0</v>
      </c>
    </row>
    <row r="3879" ht="15.75">
      <c r="N3879" s="54">
        <f t="shared" si="103"/>
        <v>0</v>
      </c>
    </row>
    <row r="3880" ht="15.75">
      <c r="N3880" s="54">
        <f t="shared" si="103"/>
        <v>0</v>
      </c>
    </row>
    <row r="3881" ht="15.75">
      <c r="N3881" s="54">
        <f t="shared" si="103"/>
        <v>0</v>
      </c>
    </row>
    <row r="3882" ht="15.75">
      <c r="N3882" s="54">
        <f t="shared" si="103"/>
        <v>0</v>
      </c>
    </row>
    <row r="3883" ht="15.75">
      <c r="N3883" s="54">
        <f t="shared" si="103"/>
        <v>0</v>
      </c>
    </row>
    <row r="3884" ht="15.75">
      <c r="N3884" s="54">
        <f t="shared" si="103"/>
        <v>0</v>
      </c>
    </row>
    <row r="3885" ht="15.75">
      <c r="N3885" s="54">
        <f t="shared" si="103"/>
        <v>0</v>
      </c>
    </row>
    <row r="3886" ht="15.75">
      <c r="N3886" s="54">
        <f t="shared" si="103"/>
        <v>0</v>
      </c>
    </row>
    <row r="3887" ht="15.75">
      <c r="N3887" s="54">
        <f t="shared" si="103"/>
        <v>0</v>
      </c>
    </row>
    <row r="3888" ht="15.75">
      <c r="N3888" s="54">
        <f t="shared" si="103"/>
        <v>0</v>
      </c>
    </row>
    <row r="3889" ht="15.75">
      <c r="N3889" s="54">
        <f t="shared" si="103"/>
        <v>0</v>
      </c>
    </row>
    <row r="3890" ht="15.75">
      <c r="N3890" s="54">
        <f t="shared" si="103"/>
        <v>0</v>
      </c>
    </row>
    <row r="3891" ht="15.75">
      <c r="N3891" s="54">
        <f t="shared" si="103"/>
        <v>0</v>
      </c>
    </row>
    <row r="3892" ht="15.75">
      <c r="N3892" s="54">
        <f t="shared" si="103"/>
        <v>0</v>
      </c>
    </row>
    <row r="3893" ht="15.75">
      <c r="N3893" s="54">
        <f t="shared" si="103"/>
        <v>0</v>
      </c>
    </row>
    <row r="3894" ht="15.75">
      <c r="N3894" s="54">
        <f t="shared" si="103"/>
        <v>0</v>
      </c>
    </row>
    <row r="3895" ht="15.75">
      <c r="N3895" s="54">
        <f t="shared" si="103"/>
        <v>0</v>
      </c>
    </row>
    <row r="3896" ht="15.75">
      <c r="N3896" s="54">
        <f t="shared" si="103"/>
        <v>0</v>
      </c>
    </row>
    <row r="3897" ht="15.75">
      <c r="N3897" s="54">
        <f t="shared" si="103"/>
        <v>0</v>
      </c>
    </row>
    <row r="3898" ht="15.75">
      <c r="N3898" s="54">
        <f t="shared" si="103"/>
        <v>0</v>
      </c>
    </row>
    <row r="3899" ht="15.75">
      <c r="N3899" s="54">
        <f t="shared" si="103"/>
        <v>0</v>
      </c>
    </row>
    <row r="3900" ht="15.75">
      <c r="N3900" s="54">
        <f t="shared" si="103"/>
        <v>0</v>
      </c>
    </row>
    <row r="3901" ht="15.75">
      <c r="N3901" s="54">
        <f t="shared" si="103"/>
        <v>0</v>
      </c>
    </row>
    <row r="3902" ht="15.75">
      <c r="N3902" s="54">
        <f t="shared" si="103"/>
        <v>0</v>
      </c>
    </row>
    <row r="3903" ht="15.75">
      <c r="N3903" s="54">
        <f t="shared" si="103"/>
        <v>0</v>
      </c>
    </row>
    <row r="3904" ht="15.75">
      <c r="N3904" s="54">
        <f t="shared" si="103"/>
        <v>0</v>
      </c>
    </row>
    <row r="3905" ht="15.75">
      <c r="N3905" s="54">
        <f t="shared" si="103"/>
        <v>0</v>
      </c>
    </row>
    <row r="3906" ht="15.75">
      <c r="N3906" s="54">
        <f t="shared" si="103"/>
        <v>0</v>
      </c>
    </row>
    <row r="3907" ht="15.75">
      <c r="N3907" s="54">
        <f t="shared" si="103"/>
        <v>0</v>
      </c>
    </row>
    <row r="3908" ht="15.75">
      <c r="N3908" s="54">
        <f t="shared" si="103"/>
        <v>0</v>
      </c>
    </row>
    <row r="3909" ht="15.75">
      <c r="N3909" s="54">
        <f t="shared" si="103"/>
        <v>0</v>
      </c>
    </row>
    <row r="3910" ht="15.75">
      <c r="N3910" s="54">
        <f t="shared" si="103"/>
        <v>0</v>
      </c>
    </row>
    <row r="3911" ht="15.75">
      <c r="N3911" s="54">
        <f t="shared" si="103"/>
        <v>0</v>
      </c>
    </row>
    <row r="3912" ht="15.75">
      <c r="N3912" s="54">
        <f t="shared" si="103"/>
        <v>0</v>
      </c>
    </row>
    <row r="3913" ht="15.75">
      <c r="N3913" s="54">
        <f t="shared" si="103"/>
        <v>0</v>
      </c>
    </row>
    <row r="3914" ht="15.75">
      <c r="N3914" s="54">
        <f t="shared" si="103"/>
        <v>0</v>
      </c>
    </row>
    <row r="3915" ht="15.75">
      <c r="N3915" s="54">
        <f t="shared" si="103"/>
        <v>0</v>
      </c>
    </row>
    <row r="3916" ht="15.75">
      <c r="N3916" s="54">
        <f aca="true" t="shared" si="104" ref="N3916:N3979">C3916+F3916</f>
        <v>0</v>
      </c>
    </row>
    <row r="3917" ht="15.75">
      <c r="N3917" s="54">
        <f t="shared" si="104"/>
        <v>0</v>
      </c>
    </row>
    <row r="3918" ht="15.75">
      <c r="N3918" s="54">
        <f t="shared" si="104"/>
        <v>0</v>
      </c>
    </row>
    <row r="3919" ht="15.75">
      <c r="N3919" s="54">
        <f t="shared" si="104"/>
        <v>0</v>
      </c>
    </row>
    <row r="3920" ht="15.75">
      <c r="N3920" s="54">
        <f t="shared" si="104"/>
        <v>0</v>
      </c>
    </row>
    <row r="3921" ht="15.75">
      <c r="N3921" s="54">
        <f t="shared" si="104"/>
        <v>0</v>
      </c>
    </row>
    <row r="3922" ht="15.75">
      <c r="N3922" s="54">
        <f t="shared" si="104"/>
        <v>0</v>
      </c>
    </row>
    <row r="3923" ht="15.75">
      <c r="N3923" s="54">
        <f t="shared" si="104"/>
        <v>0</v>
      </c>
    </row>
    <row r="3924" ht="15.75">
      <c r="N3924" s="54">
        <f t="shared" si="104"/>
        <v>0</v>
      </c>
    </row>
    <row r="3925" ht="15.75">
      <c r="N3925" s="54">
        <f t="shared" si="104"/>
        <v>0</v>
      </c>
    </row>
    <row r="3926" ht="15.75">
      <c r="N3926" s="54">
        <f t="shared" si="104"/>
        <v>0</v>
      </c>
    </row>
    <row r="3927" ht="15.75">
      <c r="N3927" s="54">
        <f t="shared" si="104"/>
        <v>0</v>
      </c>
    </row>
    <row r="3928" ht="15.75">
      <c r="N3928" s="54">
        <f t="shared" si="104"/>
        <v>0</v>
      </c>
    </row>
    <row r="3929" ht="15.75">
      <c r="N3929" s="54">
        <f t="shared" si="104"/>
        <v>0</v>
      </c>
    </row>
    <row r="3930" ht="15.75">
      <c r="N3930" s="54">
        <f t="shared" si="104"/>
        <v>0</v>
      </c>
    </row>
    <row r="3931" ht="15.75">
      <c r="N3931" s="54">
        <f t="shared" si="104"/>
        <v>0</v>
      </c>
    </row>
    <row r="3932" ht="15.75">
      <c r="N3932" s="54">
        <f t="shared" si="104"/>
        <v>0</v>
      </c>
    </row>
    <row r="3933" ht="15.75">
      <c r="N3933" s="54">
        <f t="shared" si="104"/>
        <v>0</v>
      </c>
    </row>
    <row r="3934" ht="15.75">
      <c r="N3934" s="54">
        <f t="shared" si="104"/>
        <v>0</v>
      </c>
    </row>
    <row r="3935" ht="15.75">
      <c r="N3935" s="54">
        <f t="shared" si="104"/>
        <v>0</v>
      </c>
    </row>
    <row r="3936" ht="15.75">
      <c r="N3936" s="54">
        <f t="shared" si="104"/>
        <v>0</v>
      </c>
    </row>
    <row r="3937" ht="15.75">
      <c r="N3937" s="54">
        <f t="shared" si="104"/>
        <v>0</v>
      </c>
    </row>
    <row r="3938" ht="15.75">
      <c r="N3938" s="54">
        <f t="shared" si="104"/>
        <v>0</v>
      </c>
    </row>
    <row r="3939" ht="15.75">
      <c r="N3939" s="54">
        <f t="shared" si="104"/>
        <v>0</v>
      </c>
    </row>
    <row r="3940" ht="15.75">
      <c r="N3940" s="54">
        <f t="shared" si="104"/>
        <v>0</v>
      </c>
    </row>
    <row r="3941" ht="15.75">
      <c r="N3941" s="54">
        <f t="shared" si="104"/>
        <v>0</v>
      </c>
    </row>
    <row r="3942" ht="15.75">
      <c r="N3942" s="54">
        <f t="shared" si="104"/>
        <v>0</v>
      </c>
    </row>
    <row r="3943" ht="15.75">
      <c r="N3943" s="54">
        <f t="shared" si="104"/>
        <v>0</v>
      </c>
    </row>
    <row r="3944" ht="15.75">
      <c r="N3944" s="54">
        <f t="shared" si="104"/>
        <v>0</v>
      </c>
    </row>
    <row r="3945" ht="15.75">
      <c r="N3945" s="54">
        <f t="shared" si="104"/>
        <v>0</v>
      </c>
    </row>
    <row r="3946" ht="15.75">
      <c r="N3946" s="54">
        <f t="shared" si="104"/>
        <v>0</v>
      </c>
    </row>
    <row r="3947" ht="15.75">
      <c r="N3947" s="54">
        <f t="shared" si="104"/>
        <v>0</v>
      </c>
    </row>
    <row r="3948" ht="15.75">
      <c r="N3948" s="54">
        <f t="shared" si="104"/>
        <v>0</v>
      </c>
    </row>
    <row r="3949" ht="15.75">
      <c r="N3949" s="54">
        <f t="shared" si="104"/>
        <v>0</v>
      </c>
    </row>
    <row r="3950" ht="15.75">
      <c r="N3950" s="54">
        <f t="shared" si="104"/>
        <v>0</v>
      </c>
    </row>
    <row r="3951" ht="15.75">
      <c r="N3951" s="54">
        <f t="shared" si="104"/>
        <v>0</v>
      </c>
    </row>
    <row r="3952" ht="15.75">
      <c r="N3952" s="54">
        <f t="shared" si="104"/>
        <v>0</v>
      </c>
    </row>
    <row r="3953" ht="15.75">
      <c r="N3953" s="54">
        <f t="shared" si="104"/>
        <v>0</v>
      </c>
    </row>
    <row r="3954" ht="15.75">
      <c r="N3954" s="54">
        <f t="shared" si="104"/>
        <v>0</v>
      </c>
    </row>
    <row r="3955" ht="15.75">
      <c r="N3955" s="54">
        <f t="shared" si="104"/>
        <v>0</v>
      </c>
    </row>
    <row r="3956" ht="15.75">
      <c r="N3956" s="54">
        <f t="shared" si="104"/>
        <v>0</v>
      </c>
    </row>
    <row r="3957" ht="15.75">
      <c r="N3957" s="54">
        <f t="shared" si="104"/>
        <v>0</v>
      </c>
    </row>
    <row r="3958" ht="15.75">
      <c r="N3958" s="54">
        <f t="shared" si="104"/>
        <v>0</v>
      </c>
    </row>
    <row r="3959" ht="15.75">
      <c r="N3959" s="54">
        <f t="shared" si="104"/>
        <v>0</v>
      </c>
    </row>
    <row r="3960" ht="15.75">
      <c r="N3960" s="54">
        <f t="shared" si="104"/>
        <v>0</v>
      </c>
    </row>
    <row r="3961" ht="15.75">
      <c r="N3961" s="54">
        <f t="shared" si="104"/>
        <v>0</v>
      </c>
    </row>
    <row r="3962" ht="15.75">
      <c r="N3962" s="54">
        <f t="shared" si="104"/>
        <v>0</v>
      </c>
    </row>
    <row r="3963" ht="15.75">
      <c r="N3963" s="54">
        <f t="shared" si="104"/>
        <v>0</v>
      </c>
    </row>
    <row r="3964" ht="15.75">
      <c r="N3964" s="54">
        <f t="shared" si="104"/>
        <v>0</v>
      </c>
    </row>
    <row r="3965" ht="15.75">
      <c r="N3965" s="54">
        <f t="shared" si="104"/>
        <v>0</v>
      </c>
    </row>
    <row r="3966" ht="15.75">
      <c r="N3966" s="54">
        <f t="shared" si="104"/>
        <v>0</v>
      </c>
    </row>
    <row r="3967" ht="15.75">
      <c r="N3967" s="54">
        <f t="shared" si="104"/>
        <v>0</v>
      </c>
    </row>
    <row r="3968" ht="15.75">
      <c r="N3968" s="54">
        <f t="shared" si="104"/>
        <v>0</v>
      </c>
    </row>
    <row r="3969" ht="15.75">
      <c r="N3969" s="54">
        <f t="shared" si="104"/>
        <v>0</v>
      </c>
    </row>
    <row r="3970" ht="15.75">
      <c r="N3970" s="54">
        <f t="shared" si="104"/>
        <v>0</v>
      </c>
    </row>
    <row r="3971" ht="15.75">
      <c r="N3971" s="54">
        <f t="shared" si="104"/>
        <v>0</v>
      </c>
    </row>
    <row r="3972" ht="15.75">
      <c r="N3972" s="54">
        <f t="shared" si="104"/>
        <v>0</v>
      </c>
    </row>
    <row r="3973" ht="15.75">
      <c r="N3973" s="54">
        <f t="shared" si="104"/>
        <v>0</v>
      </c>
    </row>
    <row r="3974" ht="15.75">
      <c r="N3974" s="54">
        <f t="shared" si="104"/>
        <v>0</v>
      </c>
    </row>
    <row r="3975" ht="15.75">
      <c r="N3975" s="54">
        <f t="shared" si="104"/>
        <v>0</v>
      </c>
    </row>
    <row r="3976" ht="15.75">
      <c r="N3976" s="54">
        <f t="shared" si="104"/>
        <v>0</v>
      </c>
    </row>
    <row r="3977" ht="15.75">
      <c r="N3977" s="54">
        <f t="shared" si="104"/>
        <v>0</v>
      </c>
    </row>
    <row r="3978" ht="15.75">
      <c r="N3978" s="54">
        <f t="shared" si="104"/>
        <v>0</v>
      </c>
    </row>
    <row r="3979" ht="15.75">
      <c r="N3979" s="54">
        <f t="shared" si="104"/>
        <v>0</v>
      </c>
    </row>
    <row r="3980" ht="15.75">
      <c r="N3980" s="54">
        <f aca="true" t="shared" si="105" ref="N3980:N4043">C3980+F3980</f>
        <v>0</v>
      </c>
    </row>
    <row r="3981" ht="15.75">
      <c r="N3981" s="54">
        <f t="shared" si="105"/>
        <v>0</v>
      </c>
    </row>
    <row r="3982" ht="15.75">
      <c r="N3982" s="54">
        <f t="shared" si="105"/>
        <v>0</v>
      </c>
    </row>
    <row r="3983" ht="15.75">
      <c r="N3983" s="54">
        <f t="shared" si="105"/>
        <v>0</v>
      </c>
    </row>
    <row r="3984" ht="15.75">
      <c r="N3984" s="54">
        <f t="shared" si="105"/>
        <v>0</v>
      </c>
    </row>
    <row r="3985" ht="15.75">
      <c r="N3985" s="54">
        <f t="shared" si="105"/>
        <v>0</v>
      </c>
    </row>
    <row r="3986" ht="15.75">
      <c r="N3986" s="54">
        <f t="shared" si="105"/>
        <v>0</v>
      </c>
    </row>
    <row r="3987" ht="15.75">
      <c r="N3987" s="54">
        <f t="shared" si="105"/>
        <v>0</v>
      </c>
    </row>
    <row r="3988" ht="15.75">
      <c r="N3988" s="54">
        <f t="shared" si="105"/>
        <v>0</v>
      </c>
    </row>
    <row r="3989" ht="15.75">
      <c r="N3989" s="54">
        <f t="shared" si="105"/>
        <v>0</v>
      </c>
    </row>
    <row r="3990" ht="15.75">
      <c r="N3990" s="54">
        <f t="shared" si="105"/>
        <v>0</v>
      </c>
    </row>
    <row r="3991" ht="15.75">
      <c r="N3991" s="54">
        <f t="shared" si="105"/>
        <v>0</v>
      </c>
    </row>
    <row r="3992" ht="15.75">
      <c r="N3992" s="54">
        <f t="shared" si="105"/>
        <v>0</v>
      </c>
    </row>
    <row r="3993" ht="15.75">
      <c r="N3993" s="54">
        <f t="shared" si="105"/>
        <v>0</v>
      </c>
    </row>
    <row r="3994" ht="15.75">
      <c r="N3994" s="54">
        <f t="shared" si="105"/>
        <v>0</v>
      </c>
    </row>
    <row r="3995" ht="15.75">
      <c r="N3995" s="54">
        <f t="shared" si="105"/>
        <v>0</v>
      </c>
    </row>
    <row r="3996" ht="15.75">
      <c r="N3996" s="54">
        <f t="shared" si="105"/>
        <v>0</v>
      </c>
    </row>
    <row r="3997" ht="15.75">
      <c r="N3997" s="54">
        <f t="shared" si="105"/>
        <v>0</v>
      </c>
    </row>
    <row r="3998" ht="15.75">
      <c r="N3998" s="54">
        <f t="shared" si="105"/>
        <v>0</v>
      </c>
    </row>
    <row r="3999" ht="15.75">
      <c r="N3999" s="54">
        <f t="shared" si="105"/>
        <v>0</v>
      </c>
    </row>
    <row r="4000" ht="15.75">
      <c r="N4000" s="54">
        <f t="shared" si="105"/>
        <v>0</v>
      </c>
    </row>
    <row r="4001" ht="15.75">
      <c r="N4001" s="54">
        <f t="shared" si="105"/>
        <v>0</v>
      </c>
    </row>
    <row r="4002" ht="15.75">
      <c r="N4002" s="54">
        <f t="shared" si="105"/>
        <v>0</v>
      </c>
    </row>
    <row r="4003" ht="15.75">
      <c r="N4003" s="54">
        <f t="shared" si="105"/>
        <v>0</v>
      </c>
    </row>
    <row r="4004" ht="15.75">
      <c r="N4004" s="54">
        <f t="shared" si="105"/>
        <v>0</v>
      </c>
    </row>
    <row r="4005" ht="15.75">
      <c r="N4005" s="54">
        <f t="shared" si="105"/>
        <v>0</v>
      </c>
    </row>
    <row r="4006" ht="15.75">
      <c r="N4006" s="54">
        <f t="shared" si="105"/>
        <v>0</v>
      </c>
    </row>
    <row r="4007" ht="15.75">
      <c r="N4007" s="54">
        <f t="shared" si="105"/>
        <v>0</v>
      </c>
    </row>
    <row r="4008" ht="15.75">
      <c r="N4008" s="54">
        <f t="shared" si="105"/>
        <v>0</v>
      </c>
    </row>
    <row r="4009" ht="15.75">
      <c r="N4009" s="54">
        <f t="shared" si="105"/>
        <v>0</v>
      </c>
    </row>
    <row r="4010" ht="15.75">
      <c r="N4010" s="54">
        <f t="shared" si="105"/>
        <v>0</v>
      </c>
    </row>
    <row r="4011" ht="15.75">
      <c r="N4011" s="54">
        <f t="shared" si="105"/>
        <v>0</v>
      </c>
    </row>
    <row r="4012" ht="15.75">
      <c r="N4012" s="54">
        <f t="shared" si="105"/>
        <v>0</v>
      </c>
    </row>
    <row r="4013" ht="15.75">
      <c r="N4013" s="54">
        <f t="shared" si="105"/>
        <v>0</v>
      </c>
    </row>
    <row r="4014" ht="15.75">
      <c r="N4014" s="54">
        <f t="shared" si="105"/>
        <v>0</v>
      </c>
    </row>
    <row r="4015" ht="15.75">
      <c r="N4015" s="54">
        <f t="shared" si="105"/>
        <v>0</v>
      </c>
    </row>
    <row r="4016" ht="15.75">
      <c r="N4016" s="54">
        <f t="shared" si="105"/>
        <v>0</v>
      </c>
    </row>
    <row r="4017" ht="15.75">
      <c r="N4017" s="54">
        <f t="shared" si="105"/>
        <v>0</v>
      </c>
    </row>
    <row r="4018" ht="15.75">
      <c r="N4018" s="54">
        <f t="shared" si="105"/>
        <v>0</v>
      </c>
    </row>
    <row r="4019" ht="15.75">
      <c r="N4019" s="54">
        <f t="shared" si="105"/>
        <v>0</v>
      </c>
    </row>
    <row r="4020" ht="15.75">
      <c r="N4020" s="54">
        <f t="shared" si="105"/>
        <v>0</v>
      </c>
    </row>
    <row r="4021" ht="15.75">
      <c r="N4021" s="54">
        <f t="shared" si="105"/>
        <v>0</v>
      </c>
    </row>
    <row r="4022" ht="15.75">
      <c r="N4022" s="54">
        <f t="shared" si="105"/>
        <v>0</v>
      </c>
    </row>
    <row r="4023" ht="15.75">
      <c r="N4023" s="54">
        <f t="shared" si="105"/>
        <v>0</v>
      </c>
    </row>
    <row r="4024" ht="15.75">
      <c r="N4024" s="54">
        <f t="shared" si="105"/>
        <v>0</v>
      </c>
    </row>
    <row r="4025" ht="15.75">
      <c r="N4025" s="54">
        <f t="shared" si="105"/>
        <v>0</v>
      </c>
    </row>
    <row r="4026" ht="15.75">
      <c r="N4026" s="54">
        <f t="shared" si="105"/>
        <v>0</v>
      </c>
    </row>
    <row r="4027" ht="15.75">
      <c r="N4027" s="54">
        <f t="shared" si="105"/>
        <v>0</v>
      </c>
    </row>
    <row r="4028" ht="15.75">
      <c r="N4028" s="54">
        <f t="shared" si="105"/>
        <v>0</v>
      </c>
    </row>
    <row r="4029" ht="15.75">
      <c r="N4029" s="54">
        <f t="shared" si="105"/>
        <v>0</v>
      </c>
    </row>
    <row r="4030" ht="15.75">
      <c r="N4030" s="54">
        <f t="shared" si="105"/>
        <v>0</v>
      </c>
    </row>
    <row r="4031" ht="15.75">
      <c r="N4031" s="54">
        <f t="shared" si="105"/>
        <v>0</v>
      </c>
    </row>
    <row r="4032" ht="15.75">
      <c r="N4032" s="54">
        <f t="shared" si="105"/>
        <v>0</v>
      </c>
    </row>
    <row r="4033" ht="15.75">
      <c r="N4033" s="54">
        <f t="shared" si="105"/>
        <v>0</v>
      </c>
    </row>
    <row r="4034" ht="15.75">
      <c r="N4034" s="54">
        <f t="shared" si="105"/>
        <v>0</v>
      </c>
    </row>
    <row r="4035" ht="15.75">
      <c r="N4035" s="54">
        <f t="shared" si="105"/>
        <v>0</v>
      </c>
    </row>
    <row r="4036" ht="15.75">
      <c r="N4036" s="54">
        <f t="shared" si="105"/>
        <v>0</v>
      </c>
    </row>
    <row r="4037" ht="15.75">
      <c r="N4037" s="54">
        <f t="shared" si="105"/>
        <v>0</v>
      </c>
    </row>
    <row r="4038" ht="15.75">
      <c r="N4038" s="54">
        <f t="shared" si="105"/>
        <v>0</v>
      </c>
    </row>
    <row r="4039" ht="15.75">
      <c r="N4039" s="54">
        <f t="shared" si="105"/>
        <v>0</v>
      </c>
    </row>
    <row r="4040" ht="15.75">
      <c r="N4040" s="54">
        <f t="shared" si="105"/>
        <v>0</v>
      </c>
    </row>
    <row r="4041" ht="15.75">
      <c r="N4041" s="54">
        <f t="shared" si="105"/>
        <v>0</v>
      </c>
    </row>
    <row r="4042" ht="15.75">
      <c r="N4042" s="54">
        <f t="shared" si="105"/>
        <v>0</v>
      </c>
    </row>
    <row r="4043" ht="15.75">
      <c r="N4043" s="54">
        <f t="shared" si="105"/>
        <v>0</v>
      </c>
    </row>
    <row r="4044" ht="15.75">
      <c r="N4044" s="54">
        <f aca="true" t="shared" si="106" ref="N4044:N4107">C4044+F4044</f>
        <v>0</v>
      </c>
    </row>
    <row r="4045" ht="15.75">
      <c r="N4045" s="54">
        <f t="shared" si="106"/>
        <v>0</v>
      </c>
    </row>
    <row r="4046" ht="15.75">
      <c r="N4046" s="54">
        <f t="shared" si="106"/>
        <v>0</v>
      </c>
    </row>
    <row r="4047" ht="15.75">
      <c r="N4047" s="54">
        <f t="shared" si="106"/>
        <v>0</v>
      </c>
    </row>
    <row r="4048" ht="15.75">
      <c r="N4048" s="54">
        <f t="shared" si="106"/>
        <v>0</v>
      </c>
    </row>
    <row r="4049" ht="15.75">
      <c r="N4049" s="54">
        <f t="shared" si="106"/>
        <v>0</v>
      </c>
    </row>
    <row r="4050" ht="15.75">
      <c r="N4050" s="54">
        <f t="shared" si="106"/>
        <v>0</v>
      </c>
    </row>
    <row r="4051" ht="15.75">
      <c r="N4051" s="54">
        <f t="shared" si="106"/>
        <v>0</v>
      </c>
    </row>
    <row r="4052" ht="15.75">
      <c r="N4052" s="54">
        <f t="shared" si="106"/>
        <v>0</v>
      </c>
    </row>
    <row r="4053" ht="15.75">
      <c r="N4053" s="54">
        <f t="shared" si="106"/>
        <v>0</v>
      </c>
    </row>
    <row r="4054" ht="15.75">
      <c r="N4054" s="54">
        <f t="shared" si="106"/>
        <v>0</v>
      </c>
    </row>
    <row r="4055" ht="15.75">
      <c r="N4055" s="54">
        <f t="shared" si="106"/>
        <v>0</v>
      </c>
    </row>
    <row r="4056" ht="15.75">
      <c r="N4056" s="54">
        <f t="shared" si="106"/>
        <v>0</v>
      </c>
    </row>
    <row r="4057" ht="15.75">
      <c r="N4057" s="54">
        <f t="shared" si="106"/>
        <v>0</v>
      </c>
    </row>
    <row r="4058" ht="15.75">
      <c r="N4058" s="54">
        <f t="shared" si="106"/>
        <v>0</v>
      </c>
    </row>
    <row r="4059" ht="15.75">
      <c r="N4059" s="54">
        <f t="shared" si="106"/>
        <v>0</v>
      </c>
    </row>
    <row r="4060" ht="15.75">
      <c r="N4060" s="54">
        <f t="shared" si="106"/>
        <v>0</v>
      </c>
    </row>
    <row r="4061" ht="15.75">
      <c r="N4061" s="54">
        <f t="shared" si="106"/>
        <v>0</v>
      </c>
    </row>
    <row r="4062" ht="15.75">
      <c r="N4062" s="54">
        <f t="shared" si="106"/>
        <v>0</v>
      </c>
    </row>
    <row r="4063" ht="15.75">
      <c r="N4063" s="54">
        <f t="shared" si="106"/>
        <v>0</v>
      </c>
    </row>
    <row r="4064" ht="15.75">
      <c r="N4064" s="54">
        <f t="shared" si="106"/>
        <v>0</v>
      </c>
    </row>
    <row r="4065" ht="15.75">
      <c r="N4065" s="54">
        <f t="shared" si="106"/>
        <v>0</v>
      </c>
    </row>
    <row r="4066" ht="15.75">
      <c r="N4066" s="54">
        <f t="shared" si="106"/>
        <v>0</v>
      </c>
    </row>
    <row r="4067" ht="15.75">
      <c r="N4067" s="54">
        <f t="shared" si="106"/>
        <v>0</v>
      </c>
    </row>
    <row r="4068" ht="15.75">
      <c r="N4068" s="54">
        <f t="shared" si="106"/>
        <v>0</v>
      </c>
    </row>
    <row r="4069" ht="15.75">
      <c r="N4069" s="54">
        <f t="shared" si="106"/>
        <v>0</v>
      </c>
    </row>
    <row r="4070" ht="15.75">
      <c r="N4070" s="54">
        <f t="shared" si="106"/>
        <v>0</v>
      </c>
    </row>
    <row r="4071" ht="15.75">
      <c r="N4071" s="54">
        <f t="shared" si="106"/>
        <v>0</v>
      </c>
    </row>
    <row r="4072" ht="15.75">
      <c r="N4072" s="54">
        <f t="shared" si="106"/>
        <v>0</v>
      </c>
    </row>
    <row r="4073" ht="15.75">
      <c r="N4073" s="54">
        <f t="shared" si="106"/>
        <v>0</v>
      </c>
    </row>
    <row r="4074" ht="15.75">
      <c r="N4074" s="54">
        <f t="shared" si="106"/>
        <v>0</v>
      </c>
    </row>
    <row r="4075" ht="15.75">
      <c r="N4075" s="54">
        <f t="shared" si="106"/>
        <v>0</v>
      </c>
    </row>
    <row r="4076" ht="15.75">
      <c r="N4076" s="54">
        <f t="shared" si="106"/>
        <v>0</v>
      </c>
    </row>
    <row r="4077" ht="15.75">
      <c r="N4077" s="54">
        <f t="shared" si="106"/>
        <v>0</v>
      </c>
    </row>
    <row r="4078" ht="15.75">
      <c r="N4078" s="54">
        <f t="shared" si="106"/>
        <v>0</v>
      </c>
    </row>
    <row r="4079" ht="15.75">
      <c r="N4079" s="54">
        <f t="shared" si="106"/>
        <v>0</v>
      </c>
    </row>
    <row r="4080" ht="15.75">
      <c r="N4080" s="54">
        <f t="shared" si="106"/>
        <v>0</v>
      </c>
    </row>
    <row r="4081" ht="15.75">
      <c r="N4081" s="54">
        <f t="shared" si="106"/>
        <v>0</v>
      </c>
    </row>
    <row r="4082" ht="15.75">
      <c r="N4082" s="54">
        <f t="shared" si="106"/>
        <v>0</v>
      </c>
    </row>
    <row r="4083" ht="15.75">
      <c r="N4083" s="54">
        <f t="shared" si="106"/>
        <v>0</v>
      </c>
    </row>
    <row r="4084" ht="15.75">
      <c r="N4084" s="54">
        <f t="shared" si="106"/>
        <v>0</v>
      </c>
    </row>
    <row r="4085" ht="15.75">
      <c r="N4085" s="54">
        <f t="shared" si="106"/>
        <v>0</v>
      </c>
    </row>
    <row r="4086" ht="15.75">
      <c r="N4086" s="54">
        <f t="shared" si="106"/>
        <v>0</v>
      </c>
    </row>
    <row r="4087" ht="15.75">
      <c r="N4087" s="54">
        <f t="shared" si="106"/>
        <v>0</v>
      </c>
    </row>
    <row r="4088" ht="15.75">
      <c r="N4088" s="54">
        <f t="shared" si="106"/>
        <v>0</v>
      </c>
    </row>
    <row r="4089" ht="15.75">
      <c r="N4089" s="54">
        <f t="shared" si="106"/>
        <v>0</v>
      </c>
    </row>
    <row r="4090" ht="15.75">
      <c r="N4090" s="54">
        <f t="shared" si="106"/>
        <v>0</v>
      </c>
    </row>
    <row r="4091" ht="15.75">
      <c r="N4091" s="54">
        <f t="shared" si="106"/>
        <v>0</v>
      </c>
    </row>
    <row r="4092" ht="15.75">
      <c r="N4092" s="54">
        <f t="shared" si="106"/>
        <v>0</v>
      </c>
    </row>
    <row r="4093" ht="15.75">
      <c r="N4093" s="54">
        <f t="shared" si="106"/>
        <v>0</v>
      </c>
    </row>
    <row r="4094" ht="15.75">
      <c r="N4094" s="54">
        <f t="shared" si="106"/>
        <v>0</v>
      </c>
    </row>
    <row r="4095" ht="15.75">
      <c r="N4095" s="54">
        <f t="shared" si="106"/>
        <v>0</v>
      </c>
    </row>
    <row r="4096" ht="15.75">
      <c r="N4096" s="54">
        <f t="shared" si="106"/>
        <v>0</v>
      </c>
    </row>
    <row r="4097" ht="15.75">
      <c r="N4097" s="54">
        <f t="shared" si="106"/>
        <v>0</v>
      </c>
    </row>
    <row r="4098" ht="15.75">
      <c r="N4098" s="54">
        <f t="shared" si="106"/>
        <v>0</v>
      </c>
    </row>
    <row r="4099" ht="15.75">
      <c r="N4099" s="54">
        <f t="shared" si="106"/>
        <v>0</v>
      </c>
    </row>
    <row r="4100" ht="15.75">
      <c r="N4100" s="54">
        <f t="shared" si="106"/>
        <v>0</v>
      </c>
    </row>
    <row r="4101" ht="15.75">
      <c r="N4101" s="54">
        <f t="shared" si="106"/>
        <v>0</v>
      </c>
    </row>
    <row r="4102" ht="15.75">
      <c r="N4102" s="54">
        <f t="shared" si="106"/>
        <v>0</v>
      </c>
    </row>
    <row r="4103" ht="15.75">
      <c r="N4103" s="54">
        <f t="shared" si="106"/>
        <v>0</v>
      </c>
    </row>
    <row r="4104" ht="15.75">
      <c r="N4104" s="54">
        <f t="shared" si="106"/>
        <v>0</v>
      </c>
    </row>
    <row r="4105" ht="15.75">
      <c r="N4105" s="54">
        <f t="shared" si="106"/>
        <v>0</v>
      </c>
    </row>
    <row r="4106" ht="15.75">
      <c r="N4106" s="54">
        <f t="shared" si="106"/>
        <v>0</v>
      </c>
    </row>
    <row r="4107" ht="15.75">
      <c r="N4107" s="54">
        <f t="shared" si="106"/>
        <v>0</v>
      </c>
    </row>
    <row r="4108" ht="15.75">
      <c r="N4108" s="54">
        <f aca="true" t="shared" si="107" ref="N4108:N4171">C4108+F4108</f>
        <v>0</v>
      </c>
    </row>
    <row r="4109" ht="15.75">
      <c r="N4109" s="54">
        <f t="shared" si="107"/>
        <v>0</v>
      </c>
    </row>
    <row r="4110" ht="15.75">
      <c r="N4110" s="54">
        <f t="shared" si="107"/>
        <v>0</v>
      </c>
    </row>
    <row r="4111" ht="15.75">
      <c r="N4111" s="54">
        <f t="shared" si="107"/>
        <v>0</v>
      </c>
    </row>
    <row r="4112" ht="15.75">
      <c r="N4112" s="54">
        <f t="shared" si="107"/>
        <v>0</v>
      </c>
    </row>
    <row r="4113" ht="15.75">
      <c r="N4113" s="54">
        <f t="shared" si="107"/>
        <v>0</v>
      </c>
    </row>
    <row r="4114" ht="15.75">
      <c r="N4114" s="54">
        <f t="shared" si="107"/>
        <v>0</v>
      </c>
    </row>
    <row r="4115" ht="15.75">
      <c r="N4115" s="54">
        <f t="shared" si="107"/>
        <v>0</v>
      </c>
    </row>
    <row r="4116" ht="15.75">
      <c r="N4116" s="54">
        <f t="shared" si="107"/>
        <v>0</v>
      </c>
    </row>
    <row r="4117" ht="15.75">
      <c r="N4117" s="54">
        <f t="shared" si="107"/>
        <v>0</v>
      </c>
    </row>
    <row r="4118" ht="15.75">
      <c r="N4118" s="54">
        <f t="shared" si="107"/>
        <v>0</v>
      </c>
    </row>
    <row r="4119" ht="15.75">
      <c r="N4119" s="54">
        <f t="shared" si="107"/>
        <v>0</v>
      </c>
    </row>
    <row r="4120" ht="15.75">
      <c r="N4120" s="54">
        <f t="shared" si="107"/>
        <v>0</v>
      </c>
    </row>
    <row r="4121" ht="15.75">
      <c r="N4121" s="54">
        <f t="shared" si="107"/>
        <v>0</v>
      </c>
    </row>
    <row r="4122" ht="15.75">
      <c r="N4122" s="54">
        <f t="shared" si="107"/>
        <v>0</v>
      </c>
    </row>
    <row r="4123" ht="15.75">
      <c r="N4123" s="54">
        <f t="shared" si="107"/>
        <v>0</v>
      </c>
    </row>
    <row r="4124" ht="15.75">
      <c r="N4124" s="54">
        <f t="shared" si="107"/>
        <v>0</v>
      </c>
    </row>
    <row r="4125" ht="15.75">
      <c r="N4125" s="54">
        <f t="shared" si="107"/>
        <v>0</v>
      </c>
    </row>
    <row r="4126" ht="15.75">
      <c r="N4126" s="54">
        <f t="shared" si="107"/>
        <v>0</v>
      </c>
    </row>
    <row r="4127" ht="15.75">
      <c r="N4127" s="54">
        <f t="shared" si="107"/>
        <v>0</v>
      </c>
    </row>
    <row r="4128" ht="15.75">
      <c r="N4128" s="54">
        <f t="shared" si="107"/>
        <v>0</v>
      </c>
    </row>
    <row r="4129" ht="15.75">
      <c r="N4129" s="54">
        <f t="shared" si="107"/>
        <v>0</v>
      </c>
    </row>
    <row r="4130" ht="15.75">
      <c r="N4130" s="54">
        <f t="shared" si="107"/>
        <v>0</v>
      </c>
    </row>
    <row r="4131" ht="15.75">
      <c r="N4131" s="54">
        <f t="shared" si="107"/>
        <v>0</v>
      </c>
    </row>
    <row r="4132" ht="15.75">
      <c r="N4132" s="54">
        <f t="shared" si="107"/>
        <v>0</v>
      </c>
    </row>
    <row r="4133" ht="15.75">
      <c r="N4133" s="54">
        <f t="shared" si="107"/>
        <v>0</v>
      </c>
    </row>
    <row r="4134" ht="15.75">
      <c r="N4134" s="54">
        <f t="shared" si="107"/>
        <v>0</v>
      </c>
    </row>
    <row r="4135" ht="15.75">
      <c r="N4135" s="54">
        <f t="shared" si="107"/>
        <v>0</v>
      </c>
    </row>
    <row r="4136" ht="15.75">
      <c r="N4136" s="54">
        <f t="shared" si="107"/>
        <v>0</v>
      </c>
    </row>
    <row r="4137" ht="15.75">
      <c r="N4137" s="54">
        <f t="shared" si="107"/>
        <v>0</v>
      </c>
    </row>
    <row r="4138" ht="15.75">
      <c r="N4138" s="54">
        <f t="shared" si="107"/>
        <v>0</v>
      </c>
    </row>
    <row r="4139" ht="15.75">
      <c r="N4139" s="54">
        <f t="shared" si="107"/>
        <v>0</v>
      </c>
    </row>
    <row r="4140" ht="15.75">
      <c r="N4140" s="54">
        <f t="shared" si="107"/>
        <v>0</v>
      </c>
    </row>
    <row r="4141" ht="15.75">
      <c r="N4141" s="54">
        <f t="shared" si="107"/>
        <v>0</v>
      </c>
    </row>
    <row r="4142" ht="15.75">
      <c r="N4142" s="54">
        <f t="shared" si="107"/>
        <v>0</v>
      </c>
    </row>
    <row r="4143" ht="15.75">
      <c r="N4143" s="54">
        <f t="shared" si="107"/>
        <v>0</v>
      </c>
    </row>
    <row r="4144" ht="15.75">
      <c r="N4144" s="54">
        <f t="shared" si="107"/>
        <v>0</v>
      </c>
    </row>
    <row r="4145" ht="15.75">
      <c r="N4145" s="54">
        <f t="shared" si="107"/>
        <v>0</v>
      </c>
    </row>
    <row r="4146" ht="15.75">
      <c r="N4146" s="54">
        <f t="shared" si="107"/>
        <v>0</v>
      </c>
    </row>
    <row r="4147" ht="15.75">
      <c r="N4147" s="54">
        <f t="shared" si="107"/>
        <v>0</v>
      </c>
    </row>
    <row r="4148" ht="15.75">
      <c r="N4148" s="54">
        <f t="shared" si="107"/>
        <v>0</v>
      </c>
    </row>
    <row r="4149" ht="15.75">
      <c r="N4149" s="54">
        <f t="shared" si="107"/>
        <v>0</v>
      </c>
    </row>
    <row r="4150" ht="15.75">
      <c r="N4150" s="54">
        <f t="shared" si="107"/>
        <v>0</v>
      </c>
    </row>
    <row r="4151" ht="15.75">
      <c r="N4151" s="54">
        <f t="shared" si="107"/>
        <v>0</v>
      </c>
    </row>
    <row r="4152" ht="15.75">
      <c r="N4152" s="54">
        <f t="shared" si="107"/>
        <v>0</v>
      </c>
    </row>
    <row r="4153" ht="15.75">
      <c r="N4153" s="54">
        <f t="shared" si="107"/>
        <v>0</v>
      </c>
    </row>
    <row r="4154" ht="15.75">
      <c r="N4154" s="54">
        <f t="shared" si="107"/>
        <v>0</v>
      </c>
    </row>
    <row r="4155" ht="15.75">
      <c r="N4155" s="54">
        <f t="shared" si="107"/>
        <v>0</v>
      </c>
    </row>
    <row r="4156" ht="15.75">
      <c r="N4156" s="54">
        <f t="shared" si="107"/>
        <v>0</v>
      </c>
    </row>
    <row r="4157" ht="15.75">
      <c r="N4157" s="54">
        <f t="shared" si="107"/>
        <v>0</v>
      </c>
    </row>
    <row r="4158" ht="15.75">
      <c r="N4158" s="54">
        <f t="shared" si="107"/>
        <v>0</v>
      </c>
    </row>
    <row r="4159" ht="15.75">
      <c r="N4159" s="54">
        <f t="shared" si="107"/>
        <v>0</v>
      </c>
    </row>
    <row r="4160" ht="15.75">
      <c r="N4160" s="54">
        <f t="shared" si="107"/>
        <v>0</v>
      </c>
    </row>
    <row r="4161" ht="15.75">
      <c r="N4161" s="54">
        <f t="shared" si="107"/>
        <v>0</v>
      </c>
    </row>
    <row r="4162" ht="15.75">
      <c r="N4162" s="54">
        <f t="shared" si="107"/>
        <v>0</v>
      </c>
    </row>
    <row r="4163" ht="15.75">
      <c r="N4163" s="54">
        <f t="shared" si="107"/>
        <v>0</v>
      </c>
    </row>
    <row r="4164" ht="15.75">
      <c r="N4164" s="54">
        <f t="shared" si="107"/>
        <v>0</v>
      </c>
    </row>
    <row r="4165" ht="15.75">
      <c r="N4165" s="54">
        <f t="shared" si="107"/>
        <v>0</v>
      </c>
    </row>
    <row r="4166" ht="15.75">
      <c r="N4166" s="54">
        <f t="shared" si="107"/>
        <v>0</v>
      </c>
    </row>
    <row r="4167" ht="15.75">
      <c r="N4167" s="54">
        <f t="shared" si="107"/>
        <v>0</v>
      </c>
    </row>
    <row r="4168" ht="15.75">
      <c r="N4168" s="54">
        <f t="shared" si="107"/>
        <v>0</v>
      </c>
    </row>
    <row r="4169" ht="15.75">
      <c r="N4169" s="54">
        <f t="shared" si="107"/>
        <v>0</v>
      </c>
    </row>
    <row r="4170" ht="15.75">
      <c r="N4170" s="54">
        <f t="shared" si="107"/>
        <v>0</v>
      </c>
    </row>
    <row r="4171" ht="15.75">
      <c r="N4171" s="54">
        <f t="shared" si="107"/>
        <v>0</v>
      </c>
    </row>
    <row r="4172" ht="15.75">
      <c r="N4172" s="54">
        <f aca="true" t="shared" si="108" ref="N4172:N4235">C4172+F4172</f>
        <v>0</v>
      </c>
    </row>
    <row r="4173" ht="15.75">
      <c r="N4173" s="54">
        <f t="shared" si="108"/>
        <v>0</v>
      </c>
    </row>
    <row r="4174" ht="15.75">
      <c r="N4174" s="54">
        <f t="shared" si="108"/>
        <v>0</v>
      </c>
    </row>
    <row r="4175" ht="15.75">
      <c r="N4175" s="54">
        <f t="shared" si="108"/>
        <v>0</v>
      </c>
    </row>
    <row r="4176" ht="15.75">
      <c r="N4176" s="54">
        <f t="shared" si="108"/>
        <v>0</v>
      </c>
    </row>
    <row r="4177" ht="15.75">
      <c r="N4177" s="54">
        <f t="shared" si="108"/>
        <v>0</v>
      </c>
    </row>
    <row r="4178" ht="15.75">
      <c r="N4178" s="54">
        <f t="shared" si="108"/>
        <v>0</v>
      </c>
    </row>
    <row r="4179" ht="15.75">
      <c r="N4179" s="54">
        <f t="shared" si="108"/>
        <v>0</v>
      </c>
    </row>
    <row r="4180" ht="15.75">
      <c r="N4180" s="54">
        <f t="shared" si="108"/>
        <v>0</v>
      </c>
    </row>
    <row r="4181" ht="15.75">
      <c r="N4181" s="54">
        <f t="shared" si="108"/>
        <v>0</v>
      </c>
    </row>
    <row r="4182" ht="15.75">
      <c r="N4182" s="54">
        <f t="shared" si="108"/>
        <v>0</v>
      </c>
    </row>
    <row r="4183" ht="15.75">
      <c r="N4183" s="54">
        <f t="shared" si="108"/>
        <v>0</v>
      </c>
    </row>
    <row r="4184" ht="15.75">
      <c r="N4184" s="54">
        <f t="shared" si="108"/>
        <v>0</v>
      </c>
    </row>
    <row r="4185" ht="15.75">
      <c r="N4185" s="54">
        <f t="shared" si="108"/>
        <v>0</v>
      </c>
    </row>
    <row r="4186" ht="15.75">
      <c r="N4186" s="54">
        <f t="shared" si="108"/>
        <v>0</v>
      </c>
    </row>
    <row r="4187" ht="15.75">
      <c r="N4187" s="54">
        <f t="shared" si="108"/>
        <v>0</v>
      </c>
    </row>
    <row r="4188" ht="15.75">
      <c r="N4188" s="54">
        <f t="shared" si="108"/>
        <v>0</v>
      </c>
    </row>
    <row r="4189" ht="15.75">
      <c r="N4189" s="54">
        <f t="shared" si="108"/>
        <v>0</v>
      </c>
    </row>
    <row r="4190" ht="15.75">
      <c r="N4190" s="54">
        <f t="shared" si="108"/>
        <v>0</v>
      </c>
    </row>
    <row r="4191" ht="15.75">
      <c r="N4191" s="54">
        <f t="shared" si="108"/>
        <v>0</v>
      </c>
    </row>
    <row r="4192" ht="15.75">
      <c r="N4192" s="54">
        <f t="shared" si="108"/>
        <v>0</v>
      </c>
    </row>
    <row r="4193" ht="15.75">
      <c r="N4193" s="54">
        <f t="shared" si="108"/>
        <v>0</v>
      </c>
    </row>
    <row r="4194" ht="15.75">
      <c r="N4194" s="54">
        <f t="shared" si="108"/>
        <v>0</v>
      </c>
    </row>
    <row r="4195" ht="15.75">
      <c r="N4195" s="54">
        <f t="shared" si="108"/>
        <v>0</v>
      </c>
    </row>
    <row r="4196" ht="15.75">
      <c r="N4196" s="54">
        <f t="shared" si="108"/>
        <v>0</v>
      </c>
    </row>
    <row r="4197" ht="15.75">
      <c r="N4197" s="54">
        <f t="shared" si="108"/>
        <v>0</v>
      </c>
    </row>
    <row r="4198" ht="15.75">
      <c r="N4198" s="54">
        <f t="shared" si="108"/>
        <v>0</v>
      </c>
    </row>
    <row r="4199" ht="15.75">
      <c r="N4199" s="54">
        <f t="shared" si="108"/>
        <v>0</v>
      </c>
    </row>
    <row r="4200" ht="15.75">
      <c r="N4200" s="54">
        <f t="shared" si="108"/>
        <v>0</v>
      </c>
    </row>
    <row r="4201" ht="15.75">
      <c r="N4201" s="54">
        <f t="shared" si="108"/>
        <v>0</v>
      </c>
    </row>
    <row r="4202" ht="15.75">
      <c r="N4202" s="54">
        <f t="shared" si="108"/>
        <v>0</v>
      </c>
    </row>
    <row r="4203" ht="15.75">
      <c r="N4203" s="54">
        <f t="shared" si="108"/>
        <v>0</v>
      </c>
    </row>
    <row r="4204" ht="15.75">
      <c r="N4204" s="54">
        <f t="shared" si="108"/>
        <v>0</v>
      </c>
    </row>
    <row r="4205" ht="15.75">
      <c r="N4205" s="54">
        <f t="shared" si="108"/>
        <v>0</v>
      </c>
    </row>
    <row r="4206" ht="15.75">
      <c r="N4206" s="54">
        <f t="shared" si="108"/>
        <v>0</v>
      </c>
    </row>
    <row r="4207" ht="15.75">
      <c r="N4207" s="54">
        <f t="shared" si="108"/>
        <v>0</v>
      </c>
    </row>
    <row r="4208" ht="15.75">
      <c r="N4208" s="54">
        <f t="shared" si="108"/>
        <v>0</v>
      </c>
    </row>
    <row r="4209" ht="15.75">
      <c r="N4209" s="54">
        <f t="shared" si="108"/>
        <v>0</v>
      </c>
    </row>
    <row r="4210" ht="15.75">
      <c r="N4210" s="54">
        <f t="shared" si="108"/>
        <v>0</v>
      </c>
    </row>
    <row r="4211" ht="15.75">
      <c r="N4211" s="54">
        <f t="shared" si="108"/>
        <v>0</v>
      </c>
    </row>
    <row r="4212" ht="15.75">
      <c r="N4212" s="54">
        <f t="shared" si="108"/>
        <v>0</v>
      </c>
    </row>
    <row r="4213" ht="15.75">
      <c r="N4213" s="54">
        <f t="shared" si="108"/>
        <v>0</v>
      </c>
    </row>
    <row r="4214" ht="15.75">
      <c r="N4214" s="54">
        <f t="shared" si="108"/>
        <v>0</v>
      </c>
    </row>
    <row r="4215" ht="15.75">
      <c r="N4215" s="54">
        <f t="shared" si="108"/>
        <v>0</v>
      </c>
    </row>
    <row r="4216" ht="15.75">
      <c r="N4216" s="54">
        <f t="shared" si="108"/>
        <v>0</v>
      </c>
    </row>
    <row r="4217" ht="15.75">
      <c r="N4217" s="54">
        <f t="shared" si="108"/>
        <v>0</v>
      </c>
    </row>
    <row r="4218" ht="15.75">
      <c r="N4218" s="54">
        <f t="shared" si="108"/>
        <v>0</v>
      </c>
    </row>
    <row r="4219" ht="15.75">
      <c r="N4219" s="54">
        <f t="shared" si="108"/>
        <v>0</v>
      </c>
    </row>
    <row r="4220" ht="15.75">
      <c r="N4220" s="54">
        <f t="shared" si="108"/>
        <v>0</v>
      </c>
    </row>
    <row r="4221" ht="15.75">
      <c r="N4221" s="54">
        <f t="shared" si="108"/>
        <v>0</v>
      </c>
    </row>
    <row r="4222" ht="15.75">
      <c r="N4222" s="54">
        <f t="shared" si="108"/>
        <v>0</v>
      </c>
    </row>
    <row r="4223" ht="15.75">
      <c r="N4223" s="54">
        <f t="shared" si="108"/>
        <v>0</v>
      </c>
    </row>
    <row r="4224" ht="15.75">
      <c r="N4224" s="54">
        <f t="shared" si="108"/>
        <v>0</v>
      </c>
    </row>
    <row r="4225" ht="15.75">
      <c r="N4225" s="54">
        <f t="shared" si="108"/>
        <v>0</v>
      </c>
    </row>
    <row r="4226" ht="15.75">
      <c r="N4226" s="54">
        <f t="shared" si="108"/>
        <v>0</v>
      </c>
    </row>
    <row r="4227" ht="15.75">
      <c r="N4227" s="54">
        <f t="shared" si="108"/>
        <v>0</v>
      </c>
    </row>
    <row r="4228" ht="15.75">
      <c r="N4228" s="54">
        <f t="shared" si="108"/>
        <v>0</v>
      </c>
    </row>
    <row r="4229" ht="15.75">
      <c r="N4229" s="54">
        <f t="shared" si="108"/>
        <v>0</v>
      </c>
    </row>
    <row r="4230" ht="15.75">
      <c r="N4230" s="54">
        <f t="shared" si="108"/>
        <v>0</v>
      </c>
    </row>
    <row r="4231" ht="15.75">
      <c r="N4231" s="54">
        <f t="shared" si="108"/>
        <v>0</v>
      </c>
    </row>
    <row r="4232" ht="15.75">
      <c r="N4232" s="54">
        <f t="shared" si="108"/>
        <v>0</v>
      </c>
    </row>
    <row r="4233" ht="15.75">
      <c r="N4233" s="54">
        <f t="shared" si="108"/>
        <v>0</v>
      </c>
    </row>
    <row r="4234" ht="15.75">
      <c r="N4234" s="54">
        <f t="shared" si="108"/>
        <v>0</v>
      </c>
    </row>
    <row r="4235" ht="15.75">
      <c r="N4235" s="54">
        <f t="shared" si="108"/>
        <v>0</v>
      </c>
    </row>
    <row r="4236" ht="15.75">
      <c r="N4236" s="54">
        <f aca="true" t="shared" si="109" ref="N4236:N4299">C4236+F4236</f>
        <v>0</v>
      </c>
    </row>
    <row r="4237" ht="15.75">
      <c r="N4237" s="54">
        <f t="shared" si="109"/>
        <v>0</v>
      </c>
    </row>
    <row r="4238" ht="15.75">
      <c r="N4238" s="54">
        <f t="shared" si="109"/>
        <v>0</v>
      </c>
    </row>
    <row r="4239" ht="15.75">
      <c r="N4239" s="54">
        <f t="shared" si="109"/>
        <v>0</v>
      </c>
    </row>
    <row r="4240" ht="15.75">
      <c r="N4240" s="54">
        <f t="shared" si="109"/>
        <v>0</v>
      </c>
    </row>
    <row r="4241" ht="15.75">
      <c r="N4241" s="54">
        <f t="shared" si="109"/>
        <v>0</v>
      </c>
    </row>
    <row r="4242" ht="15.75">
      <c r="N4242" s="54">
        <f t="shared" si="109"/>
        <v>0</v>
      </c>
    </row>
    <row r="4243" ht="15.75">
      <c r="N4243" s="54">
        <f t="shared" si="109"/>
        <v>0</v>
      </c>
    </row>
    <row r="4244" ht="15.75">
      <c r="N4244" s="54">
        <f t="shared" si="109"/>
        <v>0</v>
      </c>
    </row>
    <row r="4245" ht="15.75">
      <c r="N4245" s="54">
        <f t="shared" si="109"/>
        <v>0</v>
      </c>
    </row>
    <row r="4246" ht="15.75">
      <c r="N4246" s="54">
        <f t="shared" si="109"/>
        <v>0</v>
      </c>
    </row>
    <row r="4247" ht="15.75">
      <c r="N4247" s="54">
        <f t="shared" si="109"/>
        <v>0</v>
      </c>
    </row>
    <row r="4248" ht="15.75">
      <c r="N4248" s="54">
        <f t="shared" si="109"/>
        <v>0</v>
      </c>
    </row>
    <row r="4249" ht="15.75">
      <c r="N4249" s="54">
        <f t="shared" si="109"/>
        <v>0</v>
      </c>
    </row>
    <row r="4250" ht="15.75">
      <c r="N4250" s="54">
        <f t="shared" si="109"/>
        <v>0</v>
      </c>
    </row>
    <row r="4251" ht="15.75">
      <c r="N4251" s="54">
        <f t="shared" si="109"/>
        <v>0</v>
      </c>
    </row>
    <row r="4252" ht="15.75">
      <c r="N4252" s="54">
        <f t="shared" si="109"/>
        <v>0</v>
      </c>
    </row>
    <row r="4253" ht="15.75">
      <c r="N4253" s="54">
        <f t="shared" si="109"/>
        <v>0</v>
      </c>
    </row>
    <row r="4254" ht="15.75">
      <c r="N4254" s="54">
        <f t="shared" si="109"/>
        <v>0</v>
      </c>
    </row>
    <row r="4255" ht="15.75">
      <c r="N4255" s="54">
        <f t="shared" si="109"/>
        <v>0</v>
      </c>
    </row>
    <row r="4256" ht="15.75">
      <c r="N4256" s="54">
        <f t="shared" si="109"/>
        <v>0</v>
      </c>
    </row>
    <row r="4257" ht="15.75">
      <c r="N4257" s="54">
        <f t="shared" si="109"/>
        <v>0</v>
      </c>
    </row>
    <row r="4258" ht="15.75">
      <c r="N4258" s="54">
        <f t="shared" si="109"/>
        <v>0</v>
      </c>
    </row>
    <row r="4259" ht="15.75">
      <c r="N4259" s="54">
        <f t="shared" si="109"/>
        <v>0</v>
      </c>
    </row>
    <row r="4260" ht="15.75">
      <c r="N4260" s="54">
        <f t="shared" si="109"/>
        <v>0</v>
      </c>
    </row>
    <row r="4261" ht="15.75">
      <c r="N4261" s="54">
        <f t="shared" si="109"/>
        <v>0</v>
      </c>
    </row>
    <row r="4262" ht="15.75">
      <c r="N4262" s="54">
        <f t="shared" si="109"/>
        <v>0</v>
      </c>
    </row>
    <row r="4263" ht="15.75">
      <c r="N4263" s="54">
        <f t="shared" si="109"/>
        <v>0</v>
      </c>
    </row>
    <row r="4264" ht="15.75">
      <c r="N4264" s="54">
        <f t="shared" si="109"/>
        <v>0</v>
      </c>
    </row>
    <row r="4265" ht="15.75">
      <c r="N4265" s="54">
        <f t="shared" si="109"/>
        <v>0</v>
      </c>
    </row>
    <row r="4266" ht="15.75">
      <c r="N4266" s="54">
        <f t="shared" si="109"/>
        <v>0</v>
      </c>
    </row>
    <row r="4267" ht="15.75">
      <c r="N4267" s="54">
        <f t="shared" si="109"/>
        <v>0</v>
      </c>
    </row>
    <row r="4268" ht="15.75">
      <c r="N4268" s="54">
        <f t="shared" si="109"/>
        <v>0</v>
      </c>
    </row>
    <row r="4269" ht="15.75">
      <c r="N4269" s="54">
        <f t="shared" si="109"/>
        <v>0</v>
      </c>
    </row>
    <row r="4270" ht="15.75">
      <c r="N4270" s="54">
        <f t="shared" si="109"/>
        <v>0</v>
      </c>
    </row>
    <row r="4271" ht="15.75">
      <c r="N4271" s="54">
        <f t="shared" si="109"/>
        <v>0</v>
      </c>
    </row>
    <row r="4272" ht="15.75">
      <c r="N4272" s="54">
        <f t="shared" si="109"/>
        <v>0</v>
      </c>
    </row>
    <row r="4273" ht="15.75">
      <c r="N4273" s="54">
        <f t="shared" si="109"/>
        <v>0</v>
      </c>
    </row>
    <row r="4274" ht="15.75">
      <c r="N4274" s="54">
        <f t="shared" si="109"/>
        <v>0</v>
      </c>
    </row>
    <row r="4275" ht="15.75">
      <c r="N4275" s="54">
        <f t="shared" si="109"/>
        <v>0</v>
      </c>
    </row>
    <row r="4276" ht="15.75">
      <c r="N4276" s="54">
        <f t="shared" si="109"/>
        <v>0</v>
      </c>
    </row>
    <row r="4277" ht="15.75">
      <c r="N4277" s="54">
        <f t="shared" si="109"/>
        <v>0</v>
      </c>
    </row>
    <row r="4278" ht="15.75">
      <c r="N4278" s="54">
        <f t="shared" si="109"/>
        <v>0</v>
      </c>
    </row>
    <row r="4279" ht="15.75">
      <c r="N4279" s="54">
        <f t="shared" si="109"/>
        <v>0</v>
      </c>
    </row>
    <row r="4280" ht="15.75">
      <c r="N4280" s="54">
        <f t="shared" si="109"/>
        <v>0</v>
      </c>
    </row>
    <row r="4281" ht="15.75">
      <c r="N4281" s="54">
        <f t="shared" si="109"/>
        <v>0</v>
      </c>
    </row>
    <row r="4282" ht="15.75">
      <c r="N4282" s="54">
        <f t="shared" si="109"/>
        <v>0</v>
      </c>
    </row>
    <row r="4283" ht="15.75">
      <c r="N4283" s="54">
        <f t="shared" si="109"/>
        <v>0</v>
      </c>
    </row>
    <row r="4284" ht="15.75">
      <c r="N4284" s="54">
        <f t="shared" si="109"/>
        <v>0</v>
      </c>
    </row>
    <row r="4285" ht="15.75">
      <c r="N4285" s="54">
        <f t="shared" si="109"/>
        <v>0</v>
      </c>
    </row>
    <row r="4286" ht="15.75">
      <c r="N4286" s="54">
        <f t="shared" si="109"/>
        <v>0</v>
      </c>
    </row>
    <row r="4287" ht="15.75">
      <c r="N4287" s="54">
        <f t="shared" si="109"/>
        <v>0</v>
      </c>
    </row>
    <row r="4288" ht="15.75">
      <c r="N4288" s="54">
        <f t="shared" si="109"/>
        <v>0</v>
      </c>
    </row>
    <row r="4289" ht="15.75">
      <c r="N4289" s="54">
        <f t="shared" si="109"/>
        <v>0</v>
      </c>
    </row>
    <row r="4290" ht="15.75">
      <c r="N4290" s="54">
        <f t="shared" si="109"/>
        <v>0</v>
      </c>
    </row>
    <row r="4291" ht="15.75">
      <c r="N4291" s="54">
        <f t="shared" si="109"/>
        <v>0</v>
      </c>
    </row>
    <row r="4292" ht="15.75">
      <c r="N4292" s="54">
        <f t="shared" si="109"/>
        <v>0</v>
      </c>
    </row>
    <row r="4293" ht="15.75">
      <c r="N4293" s="54">
        <f t="shared" si="109"/>
        <v>0</v>
      </c>
    </row>
    <row r="4294" ht="15.75">
      <c r="N4294" s="54">
        <f t="shared" si="109"/>
        <v>0</v>
      </c>
    </row>
    <row r="4295" ht="15.75">
      <c r="N4295" s="54">
        <f t="shared" si="109"/>
        <v>0</v>
      </c>
    </row>
    <row r="4296" ht="15.75">
      <c r="N4296" s="54">
        <f t="shared" si="109"/>
        <v>0</v>
      </c>
    </row>
    <row r="4297" ht="15.75">
      <c r="N4297" s="54">
        <f t="shared" si="109"/>
        <v>0</v>
      </c>
    </row>
    <row r="4298" ht="15.75">
      <c r="N4298" s="54">
        <f t="shared" si="109"/>
        <v>0</v>
      </c>
    </row>
    <row r="4299" ht="15.75">
      <c r="N4299" s="54">
        <f t="shared" si="109"/>
        <v>0</v>
      </c>
    </row>
  </sheetData>
  <sheetProtection/>
  <mergeCells count="19">
    <mergeCell ref="A4:A6"/>
    <mergeCell ref="K4:L4"/>
    <mergeCell ref="K5:K6"/>
    <mergeCell ref="M3:M6"/>
    <mergeCell ref="B4:B6"/>
    <mergeCell ref="G4:G6"/>
    <mergeCell ref="J4:J6"/>
    <mergeCell ref="H5:H6"/>
    <mergeCell ref="I5:I6"/>
    <mergeCell ref="C3:E3"/>
    <mergeCell ref="F3:L3"/>
    <mergeCell ref="C4:C6"/>
    <mergeCell ref="D5:D6"/>
    <mergeCell ref="E5:E6"/>
    <mergeCell ref="F4:F6"/>
    <mergeCell ref="I173:J173"/>
    <mergeCell ref="D4:E4"/>
    <mergeCell ref="H4:I4"/>
    <mergeCell ref="B173:D173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6" r:id="rId2"/>
  <headerFooter alignWithMargins="0">
    <oddHeader>&amp;C&amp;P</oddHeader>
  </headerFooter>
  <rowBreaks count="8" manualBreakCount="8">
    <brk id="15" max="12" man="1"/>
    <brk id="29" max="12" man="1"/>
    <brk id="115" max="12" man="1"/>
    <brk id="129" max="12" man="1"/>
    <brk id="139" max="12" man="1"/>
    <brk id="160" max="12" man="1"/>
    <brk id="164" max="12" man="1"/>
    <brk id="168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4"/>
  <sheetViews>
    <sheetView showZeros="0" view="pageBreakPreview" zoomScaleSheetLayoutView="100" zoomScalePageLayoutView="0" workbookViewId="0" topLeftCell="A7">
      <pane xSplit="2" ySplit="5" topLeftCell="G156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B157" sqref="B157"/>
    </sheetView>
  </sheetViews>
  <sheetFormatPr defaultColWidth="9.33203125" defaultRowHeight="12.75"/>
  <cols>
    <col min="1" max="1" width="13" style="11" customWidth="1"/>
    <col min="2" max="2" width="39.5" style="74" customWidth="1"/>
    <col min="3" max="3" width="20.83203125" style="12" customWidth="1"/>
    <col min="4" max="4" width="17.83203125" style="8" customWidth="1"/>
    <col min="5" max="5" width="16.66015625" style="8" customWidth="1"/>
    <col min="6" max="6" width="18" style="12" customWidth="1"/>
    <col min="7" max="7" width="18.5" style="8" customWidth="1"/>
    <col min="8" max="8" width="14.5" style="8" customWidth="1"/>
    <col min="9" max="9" width="14.16015625" style="8" customWidth="1"/>
    <col min="10" max="11" width="16.33203125" style="8" customWidth="1"/>
    <col min="12" max="12" width="33" style="8" customWidth="1"/>
    <col min="13" max="13" width="21.16015625" style="12" customWidth="1"/>
    <col min="14" max="14" width="19.16015625" style="8" customWidth="1"/>
    <col min="15" max="16384" width="9.33203125" style="8" customWidth="1"/>
  </cols>
  <sheetData>
    <row r="1" ht="12.75">
      <c r="L1" s="12" t="s">
        <v>196</v>
      </c>
    </row>
    <row r="2" ht="12.75">
      <c r="L2" s="12" t="s">
        <v>236</v>
      </c>
    </row>
    <row r="3" ht="12.75">
      <c r="L3" s="12" t="s">
        <v>254</v>
      </c>
    </row>
    <row r="4" ht="12.75">
      <c r="L4" s="12"/>
    </row>
    <row r="5" spans="1:13" ht="30.75" customHeight="1">
      <c r="A5" s="168" t="s">
        <v>303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30" customHeight="1">
      <c r="A6" s="168" t="s">
        <v>262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ht="15">
      <c r="M7" s="40" t="s">
        <v>138</v>
      </c>
    </row>
    <row r="8" spans="1:13" ht="26.25" customHeight="1">
      <c r="A8" s="169" t="s">
        <v>263</v>
      </c>
      <c r="B8" s="167" t="s">
        <v>264</v>
      </c>
      <c r="C8" s="159" t="s">
        <v>85</v>
      </c>
      <c r="D8" s="159"/>
      <c r="E8" s="159"/>
      <c r="F8" s="159" t="s">
        <v>87</v>
      </c>
      <c r="G8" s="159"/>
      <c r="H8" s="159"/>
      <c r="I8" s="159"/>
      <c r="J8" s="159"/>
      <c r="K8" s="159"/>
      <c r="L8" s="159"/>
      <c r="M8" s="163" t="s">
        <v>81</v>
      </c>
    </row>
    <row r="9" spans="1:13" ht="16.5" customHeight="1">
      <c r="A9" s="169"/>
      <c r="B9" s="167"/>
      <c r="C9" s="159" t="s">
        <v>86</v>
      </c>
      <c r="D9" s="159" t="s">
        <v>92</v>
      </c>
      <c r="E9" s="159"/>
      <c r="F9" s="159" t="s">
        <v>86</v>
      </c>
      <c r="G9" s="160" t="s">
        <v>191</v>
      </c>
      <c r="H9" s="159" t="s">
        <v>92</v>
      </c>
      <c r="I9" s="159"/>
      <c r="J9" s="160" t="s">
        <v>194</v>
      </c>
      <c r="K9" s="160" t="s">
        <v>92</v>
      </c>
      <c r="L9" s="160"/>
      <c r="M9" s="163"/>
    </row>
    <row r="10" spans="1:13" ht="18.75" customHeight="1">
      <c r="A10" s="169"/>
      <c r="B10" s="167"/>
      <c r="C10" s="159"/>
      <c r="D10" s="160" t="s">
        <v>192</v>
      </c>
      <c r="E10" s="160" t="s">
        <v>193</v>
      </c>
      <c r="F10" s="159"/>
      <c r="G10" s="160"/>
      <c r="H10" s="160" t="s">
        <v>192</v>
      </c>
      <c r="I10" s="160" t="s">
        <v>193</v>
      </c>
      <c r="J10" s="160"/>
      <c r="K10" s="160" t="s">
        <v>266</v>
      </c>
      <c r="L10" s="81" t="s">
        <v>92</v>
      </c>
      <c r="M10" s="163"/>
    </row>
    <row r="11" spans="1:13" ht="78.75" customHeight="1">
      <c r="A11" s="169"/>
      <c r="B11" s="167"/>
      <c r="C11" s="159"/>
      <c r="D11" s="160"/>
      <c r="E11" s="160"/>
      <c r="F11" s="159"/>
      <c r="G11" s="160"/>
      <c r="H11" s="160"/>
      <c r="I11" s="160"/>
      <c r="J11" s="160"/>
      <c r="K11" s="160"/>
      <c r="L11" s="81" t="s">
        <v>267</v>
      </c>
      <c r="M11" s="163"/>
    </row>
    <row r="12" spans="1:13" s="26" customFormat="1" ht="24" customHeight="1">
      <c r="A12" s="82">
        <v>1</v>
      </c>
      <c r="B12" s="83">
        <v>2</v>
      </c>
      <c r="C12" s="83">
        <v>3</v>
      </c>
      <c r="D12" s="83">
        <v>4</v>
      </c>
      <c r="E12" s="83">
        <v>5</v>
      </c>
      <c r="F12" s="83">
        <v>6</v>
      </c>
      <c r="G12" s="83">
        <v>7</v>
      </c>
      <c r="H12" s="83">
        <v>8</v>
      </c>
      <c r="I12" s="83">
        <v>9</v>
      </c>
      <c r="J12" s="83">
        <v>10</v>
      </c>
      <c r="K12" s="83">
        <v>11</v>
      </c>
      <c r="L12" s="83">
        <v>12</v>
      </c>
      <c r="M12" s="83" t="s">
        <v>268</v>
      </c>
    </row>
    <row r="13" spans="1:14" s="13" customFormat="1" ht="15.75">
      <c r="A13" s="84" t="s">
        <v>11</v>
      </c>
      <c r="B13" s="85" t="s">
        <v>90</v>
      </c>
      <c r="C13" s="153">
        <f>C14</f>
        <v>4915900</v>
      </c>
      <c r="D13" s="153">
        <f>D14</f>
        <v>2435200</v>
      </c>
      <c r="E13" s="153">
        <f aca="true" t="shared" si="0" ref="E13:L13">E14</f>
        <v>772000</v>
      </c>
      <c r="F13" s="153">
        <f t="shared" si="0"/>
        <v>0</v>
      </c>
      <c r="G13" s="153">
        <f t="shared" si="0"/>
        <v>0</v>
      </c>
      <c r="H13" s="153">
        <f t="shared" si="0"/>
        <v>0</v>
      </c>
      <c r="I13" s="153">
        <f t="shared" si="0"/>
        <v>0</v>
      </c>
      <c r="J13" s="153">
        <f t="shared" si="0"/>
        <v>0</v>
      </c>
      <c r="K13" s="153">
        <f t="shared" si="0"/>
        <v>0</v>
      </c>
      <c r="L13" s="153">
        <f t="shared" si="0"/>
        <v>0</v>
      </c>
      <c r="M13" s="153">
        <f>F13+C13</f>
        <v>4915900</v>
      </c>
      <c r="N13" s="73">
        <f>C13+F13</f>
        <v>4915900</v>
      </c>
    </row>
    <row r="14" spans="1:14" ht="17.25" customHeight="1">
      <c r="A14" s="86" t="s">
        <v>45</v>
      </c>
      <c r="B14" s="87" t="s">
        <v>91</v>
      </c>
      <c r="C14" s="154">
        <f>'додаток 3'!C9</f>
        <v>4915900</v>
      </c>
      <c r="D14" s="156">
        <f>'додаток 3'!D9</f>
        <v>2435200</v>
      </c>
      <c r="E14" s="156">
        <f>'додаток 3'!E9</f>
        <v>772000</v>
      </c>
      <c r="F14" s="154">
        <f>'додаток 3'!F9</f>
        <v>0</v>
      </c>
      <c r="G14" s="154">
        <f>'додаток 3'!G9</f>
        <v>0</v>
      </c>
      <c r="H14" s="154">
        <f>'додаток 3'!H9</f>
        <v>0</v>
      </c>
      <c r="I14" s="154">
        <f>'додаток 3'!I9</f>
        <v>0</v>
      </c>
      <c r="J14" s="154">
        <f>'додаток 3'!J9</f>
        <v>0</v>
      </c>
      <c r="K14" s="154">
        <f>'додаток 3'!K9</f>
        <v>0</v>
      </c>
      <c r="L14" s="154">
        <f>'додаток 3'!L9</f>
        <v>0</v>
      </c>
      <c r="M14" s="154">
        <f>F14+C14</f>
        <v>4915900</v>
      </c>
      <c r="N14" s="73">
        <f aca="true" t="shared" si="1" ref="N14:N77">C14+F14</f>
        <v>4915900</v>
      </c>
    </row>
    <row r="15" spans="1:14" ht="158.25" customHeight="1">
      <c r="A15" s="88" t="s">
        <v>207</v>
      </c>
      <c r="B15" s="89" t="s">
        <v>297</v>
      </c>
      <c r="C15" s="154">
        <f>'додаток 3'!C10</f>
        <v>125200</v>
      </c>
      <c r="D15" s="156">
        <f>'додаток 3'!D10</f>
        <v>125200</v>
      </c>
      <c r="E15" s="156">
        <f>'додаток 3'!E10</f>
        <v>0</v>
      </c>
      <c r="F15" s="154">
        <f>'додаток 3'!F10</f>
        <v>0</v>
      </c>
      <c r="G15" s="154">
        <f>'додаток 3'!G10</f>
        <v>0</v>
      </c>
      <c r="H15" s="154">
        <f>'додаток 3'!H10</f>
        <v>0</v>
      </c>
      <c r="I15" s="154">
        <f>'додаток 3'!I10</f>
        <v>0</v>
      </c>
      <c r="J15" s="154">
        <f>'додаток 3'!J10</f>
        <v>0</v>
      </c>
      <c r="K15" s="154">
        <f>'додаток 3'!K10</f>
        <v>0</v>
      </c>
      <c r="L15" s="154">
        <f>'додаток 3'!L10</f>
        <v>0</v>
      </c>
      <c r="M15" s="154">
        <f>F15+C15</f>
        <v>125200</v>
      </c>
      <c r="N15" s="73">
        <f t="shared" si="1"/>
        <v>125200</v>
      </c>
    </row>
    <row r="16" spans="1:14" s="36" customFormat="1" ht="15.75">
      <c r="A16" s="84" t="s">
        <v>36</v>
      </c>
      <c r="B16" s="85" t="s">
        <v>93</v>
      </c>
      <c r="C16" s="153">
        <f>C17+C18+C19+C20+C21+C22+C23+C24+C25+C26+C27+C35+C36+C37+C38</f>
        <v>239097019</v>
      </c>
      <c r="D16" s="153">
        <f aca="true" t="shared" si="2" ref="D16:L16">D17+D18+D19+D20+D21+D22+D23+D24+D25+D26+D27+D35+D36+D37+D38</f>
        <v>97004726</v>
      </c>
      <c r="E16" s="153">
        <f t="shared" si="2"/>
        <v>17574871</v>
      </c>
      <c r="F16" s="153">
        <f t="shared" si="2"/>
        <v>20032610</v>
      </c>
      <c r="G16" s="153">
        <f t="shared" si="2"/>
        <v>10691964</v>
      </c>
      <c r="H16" s="153">
        <f t="shared" si="2"/>
        <v>1175900</v>
      </c>
      <c r="I16" s="153">
        <f t="shared" si="2"/>
        <v>420000</v>
      </c>
      <c r="J16" s="153">
        <f t="shared" si="2"/>
        <v>9340646</v>
      </c>
      <c r="K16" s="153">
        <f t="shared" si="2"/>
        <v>8852546</v>
      </c>
      <c r="L16" s="153">
        <f t="shared" si="2"/>
        <v>8852546</v>
      </c>
      <c r="M16" s="153">
        <f>M17+M18+M19+M20+M21+M22+M23+M24+M25+M26+M27+M35+M36+M37+M38</f>
        <v>259129629</v>
      </c>
      <c r="N16" s="73">
        <f t="shared" si="1"/>
        <v>259129629</v>
      </c>
    </row>
    <row r="17" spans="1:14" s="36" customFormat="1" ht="47.25">
      <c r="A17" s="88" t="s">
        <v>63</v>
      </c>
      <c r="B17" s="90" t="s">
        <v>64</v>
      </c>
      <c r="C17" s="154">
        <f>'додаток 3'!C14</f>
        <v>18520507</v>
      </c>
      <c r="D17" s="156">
        <f>'додаток 3'!D14</f>
        <v>8902438</v>
      </c>
      <c r="E17" s="156">
        <f>'додаток 3'!E14</f>
        <v>1591286</v>
      </c>
      <c r="F17" s="154">
        <f>'додаток 3'!F14</f>
        <v>484500</v>
      </c>
      <c r="G17" s="156">
        <f>'додаток 3'!G14</f>
        <v>112500</v>
      </c>
      <c r="H17" s="156">
        <f>'додаток 3'!H14</f>
        <v>0</v>
      </c>
      <c r="I17" s="156">
        <f>'додаток 3'!I14</f>
        <v>0</v>
      </c>
      <c r="J17" s="156">
        <f>'додаток 3'!J14</f>
        <v>372000</v>
      </c>
      <c r="K17" s="156">
        <f>'додаток 3'!K14</f>
        <v>372000</v>
      </c>
      <c r="L17" s="156">
        <f>'додаток 3'!L14</f>
        <v>372000</v>
      </c>
      <c r="M17" s="154">
        <f>C17+F17</f>
        <v>19005007</v>
      </c>
      <c r="N17" s="73">
        <f t="shared" si="1"/>
        <v>19005007</v>
      </c>
    </row>
    <row r="18" spans="1:14" s="36" customFormat="1" ht="63">
      <c r="A18" s="88" t="s">
        <v>65</v>
      </c>
      <c r="B18" s="90" t="s">
        <v>66</v>
      </c>
      <c r="C18" s="154">
        <f>'додаток 3'!C15</f>
        <v>5748102</v>
      </c>
      <c r="D18" s="156">
        <f>'додаток 3'!D15</f>
        <v>2343996</v>
      </c>
      <c r="E18" s="156">
        <f>'додаток 3'!E15</f>
        <v>1089432</v>
      </c>
      <c r="F18" s="154">
        <f>'додаток 3'!F15</f>
        <v>101000</v>
      </c>
      <c r="G18" s="156">
        <f>'додаток 3'!G15</f>
        <v>1000</v>
      </c>
      <c r="H18" s="156">
        <f>'додаток 3'!H15</f>
        <v>0</v>
      </c>
      <c r="I18" s="156">
        <f>'додаток 3'!I15</f>
        <v>0</v>
      </c>
      <c r="J18" s="156">
        <f>'додаток 3'!J15</f>
        <v>100000</v>
      </c>
      <c r="K18" s="156">
        <f>'додаток 3'!K15</f>
        <v>100000</v>
      </c>
      <c r="L18" s="156">
        <f>'додаток 3'!L15</f>
        <v>100000</v>
      </c>
      <c r="M18" s="154">
        <f aca="true" t="shared" si="3" ref="M18:M67">C18+F18</f>
        <v>5849102</v>
      </c>
      <c r="N18" s="73">
        <f t="shared" si="1"/>
        <v>5849102</v>
      </c>
    </row>
    <row r="19" spans="1:14" s="36" customFormat="1" ht="31.5">
      <c r="A19" s="88" t="s">
        <v>67</v>
      </c>
      <c r="B19" s="91" t="s">
        <v>127</v>
      </c>
      <c r="C19" s="154">
        <f>'додаток 3'!C16</f>
        <v>4773548</v>
      </c>
      <c r="D19" s="156">
        <f>'додаток 3'!D16</f>
        <v>2421181</v>
      </c>
      <c r="E19" s="156">
        <f>'додаток 3'!E16</f>
        <v>506543</v>
      </c>
      <c r="F19" s="154">
        <f>'додаток 3'!F16</f>
        <v>0</v>
      </c>
      <c r="G19" s="156">
        <f>'додаток 3'!G16</f>
        <v>0</v>
      </c>
      <c r="H19" s="156">
        <f>'додаток 3'!H16</f>
        <v>0</v>
      </c>
      <c r="I19" s="156">
        <f>'додаток 3'!I16</f>
        <v>0</v>
      </c>
      <c r="J19" s="156">
        <f>'додаток 3'!J16</f>
        <v>0</v>
      </c>
      <c r="K19" s="156">
        <f>'додаток 3'!K16</f>
        <v>0</v>
      </c>
      <c r="L19" s="156">
        <f>'додаток 3'!L16</f>
        <v>0</v>
      </c>
      <c r="M19" s="154">
        <f t="shared" si="3"/>
        <v>4773548</v>
      </c>
      <c r="N19" s="73">
        <f t="shared" si="1"/>
        <v>4773548</v>
      </c>
    </row>
    <row r="20" spans="1:14" s="36" customFormat="1" ht="78.75">
      <c r="A20" s="88" t="s">
        <v>68</v>
      </c>
      <c r="B20" s="90" t="s">
        <v>200</v>
      </c>
      <c r="C20" s="154">
        <f>'додаток 3'!C17</f>
        <v>62057722</v>
      </c>
      <c r="D20" s="156">
        <f>'додаток 3'!D17</f>
        <v>34142512</v>
      </c>
      <c r="E20" s="156">
        <f>'додаток 3'!E17</f>
        <v>4062749</v>
      </c>
      <c r="F20" s="154">
        <f>'додаток 3'!F17</f>
        <v>2089414</v>
      </c>
      <c r="G20" s="156">
        <f>'додаток 3'!G17</f>
        <v>111414</v>
      </c>
      <c r="H20" s="156">
        <f>'додаток 3'!H17</f>
        <v>10000</v>
      </c>
      <c r="I20" s="156">
        <f>'додаток 3'!I17</f>
        <v>700</v>
      </c>
      <c r="J20" s="156">
        <f>'додаток 3'!J17</f>
        <v>1978000</v>
      </c>
      <c r="K20" s="156">
        <f>'додаток 3'!K17</f>
        <v>1978000</v>
      </c>
      <c r="L20" s="156">
        <f>'додаток 3'!L17</f>
        <v>1978000</v>
      </c>
      <c r="M20" s="154">
        <f t="shared" si="3"/>
        <v>64147136</v>
      </c>
      <c r="N20" s="73">
        <f t="shared" si="1"/>
        <v>64147136</v>
      </c>
    </row>
    <row r="21" spans="1:14" s="36" customFormat="1" ht="126.75" customHeight="1">
      <c r="A21" s="88" t="s">
        <v>115</v>
      </c>
      <c r="B21" s="90" t="s">
        <v>125</v>
      </c>
      <c r="C21" s="154">
        <f>'додаток 3'!C18</f>
        <v>12884888</v>
      </c>
      <c r="D21" s="156">
        <f>'додаток 3'!D18</f>
        <v>5145375</v>
      </c>
      <c r="E21" s="156">
        <f>'додаток 3'!E18</f>
        <v>1253067</v>
      </c>
      <c r="F21" s="154">
        <f>'додаток 3'!F18</f>
        <v>1072256</v>
      </c>
      <c r="G21" s="156">
        <f>'додаток 3'!G18</f>
        <v>9500</v>
      </c>
      <c r="H21" s="156">
        <f>'додаток 3'!H18</f>
        <v>0</v>
      </c>
      <c r="I21" s="156">
        <f>'додаток 3'!I18</f>
        <v>0</v>
      </c>
      <c r="J21" s="156">
        <f>'додаток 3'!J18</f>
        <v>1062756</v>
      </c>
      <c r="K21" s="156">
        <f>'додаток 3'!K18</f>
        <v>1062756</v>
      </c>
      <c r="L21" s="156">
        <f>'додаток 3'!L18</f>
        <v>1062756</v>
      </c>
      <c r="M21" s="154">
        <f t="shared" si="3"/>
        <v>13957144</v>
      </c>
      <c r="N21" s="73">
        <f t="shared" si="1"/>
        <v>13957144</v>
      </c>
    </row>
    <row r="22" spans="1:14" s="36" customFormat="1" ht="47.25">
      <c r="A22" s="88" t="s">
        <v>70</v>
      </c>
      <c r="B22" s="90" t="s">
        <v>71</v>
      </c>
      <c r="C22" s="154">
        <f>'додаток 3'!C19</f>
        <v>5854864</v>
      </c>
      <c r="D22" s="156">
        <f>'додаток 3'!D19</f>
        <v>3451402</v>
      </c>
      <c r="E22" s="156">
        <f>'додаток 3'!E19</f>
        <v>310291</v>
      </c>
      <c r="F22" s="154">
        <f>'додаток 3'!F19</f>
        <v>37500</v>
      </c>
      <c r="G22" s="156">
        <f>'додаток 3'!G19</f>
        <v>2500</v>
      </c>
      <c r="H22" s="156">
        <f>'додаток 3'!H19</f>
        <v>0</v>
      </c>
      <c r="I22" s="156">
        <f>'додаток 3'!I19</f>
        <v>0</v>
      </c>
      <c r="J22" s="156">
        <f>'додаток 3'!J19</f>
        <v>35000</v>
      </c>
      <c r="K22" s="156">
        <f>'додаток 3'!K19</f>
        <v>35000</v>
      </c>
      <c r="L22" s="156">
        <f>'додаток 3'!L19</f>
        <v>35000</v>
      </c>
      <c r="M22" s="154">
        <f t="shared" si="3"/>
        <v>5892364</v>
      </c>
      <c r="N22" s="73">
        <f t="shared" si="1"/>
        <v>5892364</v>
      </c>
    </row>
    <row r="23" spans="1:14" s="36" customFormat="1" ht="31.5">
      <c r="A23" s="88" t="s">
        <v>272</v>
      </c>
      <c r="B23" s="90" t="s">
        <v>299</v>
      </c>
      <c r="C23" s="154">
        <f>'додаток 3'!C20</f>
        <v>82231619</v>
      </c>
      <c r="D23" s="156">
        <f>'додаток 3'!D20</f>
        <v>32499600</v>
      </c>
      <c r="E23" s="156">
        <f>'додаток 3'!E20</f>
        <v>7491240</v>
      </c>
      <c r="F23" s="154">
        <f>'додаток 3'!F20</f>
        <v>4544900</v>
      </c>
      <c r="G23" s="156">
        <f>'додаток 3'!G20</f>
        <v>4156800</v>
      </c>
      <c r="H23" s="156">
        <f>'додаток 3'!H20</f>
        <v>1104700</v>
      </c>
      <c r="I23" s="156">
        <f>'додаток 3'!I20</f>
        <v>412000</v>
      </c>
      <c r="J23" s="156">
        <f>'додаток 3'!J20</f>
        <v>388100</v>
      </c>
      <c r="K23" s="156">
        <f>'додаток 3'!K20</f>
        <v>0</v>
      </c>
      <c r="L23" s="156">
        <f>'додаток 3'!L20</f>
        <v>0</v>
      </c>
      <c r="M23" s="154">
        <f t="shared" si="3"/>
        <v>86776519</v>
      </c>
      <c r="N23" s="73">
        <f t="shared" si="1"/>
        <v>86776519</v>
      </c>
    </row>
    <row r="24" spans="1:14" s="36" customFormat="1" ht="31.5">
      <c r="A24" s="88" t="s">
        <v>37</v>
      </c>
      <c r="B24" s="92" t="s">
        <v>229</v>
      </c>
      <c r="C24" s="154">
        <f>'додаток 3'!C43</f>
        <v>31636900</v>
      </c>
      <c r="D24" s="156">
        <f>'додаток 3'!D43</f>
        <v>0</v>
      </c>
      <c r="E24" s="156">
        <f>'додаток 3'!E43</f>
        <v>0</v>
      </c>
      <c r="F24" s="154">
        <f>'додаток 3'!F43</f>
        <v>7405800</v>
      </c>
      <c r="G24" s="156">
        <f>'додаток 3'!G43</f>
        <v>5955800</v>
      </c>
      <c r="H24" s="156">
        <f>'додаток 3'!H43</f>
        <v>0</v>
      </c>
      <c r="I24" s="156">
        <f>'додаток 3'!I43</f>
        <v>0</v>
      </c>
      <c r="J24" s="156">
        <f>'додаток 3'!J43</f>
        <v>1450000</v>
      </c>
      <c r="K24" s="156">
        <f>'додаток 3'!K43</f>
        <v>1350000</v>
      </c>
      <c r="L24" s="156">
        <f>'додаток 3'!L43</f>
        <v>1350000</v>
      </c>
      <c r="M24" s="154">
        <f t="shared" si="3"/>
        <v>39042700</v>
      </c>
      <c r="N24" s="73">
        <f t="shared" si="1"/>
        <v>39042700</v>
      </c>
    </row>
    <row r="25" spans="1:14" s="36" customFormat="1" ht="31.5">
      <c r="A25" s="88" t="s">
        <v>72</v>
      </c>
      <c r="B25" s="90" t="s">
        <v>128</v>
      </c>
      <c r="C25" s="154">
        <f>'додаток 3'!C44+'додаток 3'!C21</f>
        <v>11099332</v>
      </c>
      <c r="D25" s="156">
        <f>'додаток 3'!D44+'додаток 3'!D21</f>
        <v>6520398</v>
      </c>
      <c r="E25" s="156">
        <f>'додаток 3'!E44+'додаток 3'!E21</f>
        <v>992438</v>
      </c>
      <c r="F25" s="154">
        <f>'додаток 3'!F44+'додаток 3'!F21</f>
        <v>772450</v>
      </c>
      <c r="G25" s="156">
        <f>'додаток 3'!G44+'додаток 3'!G21</f>
        <v>282450</v>
      </c>
      <c r="H25" s="156">
        <f>'додаток 3'!H44+'додаток 3'!H21</f>
        <v>61200</v>
      </c>
      <c r="I25" s="156">
        <f>'додаток 3'!I44+'додаток 3'!I21</f>
        <v>7300</v>
      </c>
      <c r="J25" s="156">
        <f>'додаток 3'!J44+'додаток 3'!J21</f>
        <v>490000</v>
      </c>
      <c r="K25" s="156">
        <f>'додаток 3'!K44+'додаток 3'!K21</f>
        <v>490000</v>
      </c>
      <c r="L25" s="156">
        <f>'додаток 3'!L44+'додаток 3'!L21</f>
        <v>490000</v>
      </c>
      <c r="M25" s="154">
        <f t="shared" si="3"/>
        <v>11871782</v>
      </c>
      <c r="N25" s="73">
        <f t="shared" si="1"/>
        <v>11871782</v>
      </c>
    </row>
    <row r="26" spans="1:14" s="36" customFormat="1" ht="63">
      <c r="A26" s="88" t="s">
        <v>26</v>
      </c>
      <c r="B26" s="92" t="s">
        <v>133</v>
      </c>
      <c r="C26" s="154">
        <f>'додаток 3'!C45</f>
        <v>500000</v>
      </c>
      <c r="D26" s="156">
        <f>'додаток 3'!D45</f>
        <v>325300</v>
      </c>
      <c r="E26" s="156">
        <f>'додаток 3'!E45</f>
        <v>37000</v>
      </c>
      <c r="F26" s="154">
        <f>'додаток 3'!F45</f>
        <v>60000</v>
      </c>
      <c r="G26" s="156">
        <f>'додаток 3'!G45</f>
        <v>60000</v>
      </c>
      <c r="H26" s="156">
        <f>'додаток 3'!H45</f>
        <v>0</v>
      </c>
      <c r="I26" s="156">
        <f>'додаток 3'!I45</f>
        <v>0</v>
      </c>
      <c r="J26" s="156">
        <f>'додаток 3'!J45</f>
        <v>0</v>
      </c>
      <c r="K26" s="156">
        <f>'додаток 3'!K45</f>
        <v>0</v>
      </c>
      <c r="L26" s="156">
        <f>'додаток 3'!L45</f>
        <v>0</v>
      </c>
      <c r="M26" s="154">
        <f t="shared" si="3"/>
        <v>560000</v>
      </c>
      <c r="N26" s="73">
        <f t="shared" si="1"/>
        <v>560000</v>
      </c>
    </row>
    <row r="27" spans="1:14" s="36" customFormat="1" ht="31.5">
      <c r="A27" s="88" t="s">
        <v>38</v>
      </c>
      <c r="B27" s="90" t="s">
        <v>174</v>
      </c>
      <c r="C27" s="154">
        <f>'додаток 3'!C22</f>
        <v>575297</v>
      </c>
      <c r="D27" s="156">
        <f>'додаток 3'!D22</f>
        <v>85000</v>
      </c>
      <c r="E27" s="156">
        <f>'додаток 3'!E22</f>
        <v>0</v>
      </c>
      <c r="F27" s="154">
        <f>'додаток 3'!F22</f>
        <v>0</v>
      </c>
      <c r="G27" s="156">
        <f>'додаток 3'!G22</f>
        <v>0</v>
      </c>
      <c r="H27" s="156">
        <f>'додаток 3'!H22</f>
        <v>0</v>
      </c>
      <c r="I27" s="156">
        <f>'додаток 3'!I22</f>
        <v>0</v>
      </c>
      <c r="J27" s="156">
        <f>'додаток 3'!J22</f>
        <v>0</v>
      </c>
      <c r="K27" s="156">
        <f>'додаток 3'!K22</f>
        <v>0</v>
      </c>
      <c r="L27" s="156">
        <f>'додаток 3'!L22</f>
        <v>0</v>
      </c>
      <c r="M27" s="154">
        <f t="shared" si="3"/>
        <v>575297</v>
      </c>
      <c r="N27" s="73">
        <f t="shared" si="1"/>
        <v>575297</v>
      </c>
    </row>
    <row r="28" spans="1:14" s="36" customFormat="1" ht="31.5">
      <c r="A28" s="88"/>
      <c r="B28" s="90" t="s">
        <v>309</v>
      </c>
      <c r="C28" s="154">
        <f>'додаток 3'!C23</f>
        <v>71305</v>
      </c>
      <c r="D28" s="156">
        <f>'додаток 3'!D23</f>
        <v>0</v>
      </c>
      <c r="E28" s="156">
        <f>'додаток 3'!E23</f>
        <v>0</v>
      </c>
      <c r="F28" s="154">
        <f>'додаток 3'!F23</f>
        <v>0</v>
      </c>
      <c r="G28" s="156">
        <f>'додаток 3'!G23</f>
        <v>0</v>
      </c>
      <c r="H28" s="156">
        <f>'додаток 3'!H23</f>
        <v>0</v>
      </c>
      <c r="I28" s="156">
        <f>'додаток 3'!I23</f>
        <v>0</v>
      </c>
      <c r="J28" s="156">
        <f>'додаток 3'!J23</f>
        <v>0</v>
      </c>
      <c r="K28" s="156">
        <f>'додаток 3'!K23</f>
        <v>0</v>
      </c>
      <c r="L28" s="156">
        <f>'додаток 3'!L23</f>
        <v>0</v>
      </c>
      <c r="M28" s="154">
        <f t="shared" si="3"/>
        <v>71305</v>
      </c>
      <c r="N28" s="73">
        <f t="shared" si="1"/>
        <v>71305</v>
      </c>
    </row>
    <row r="29" spans="1:14" s="36" customFormat="1" ht="31.5">
      <c r="A29" s="88"/>
      <c r="B29" s="90" t="s">
        <v>256</v>
      </c>
      <c r="C29" s="154">
        <f>'додаток 3'!C24</f>
        <v>10000</v>
      </c>
      <c r="D29" s="156">
        <f>'додаток 3'!D24</f>
        <v>0</v>
      </c>
      <c r="E29" s="156">
        <f>'додаток 3'!E24</f>
        <v>0</v>
      </c>
      <c r="F29" s="154">
        <f>'додаток 3'!F24</f>
        <v>0</v>
      </c>
      <c r="G29" s="156">
        <f>'додаток 3'!G24</f>
        <v>0</v>
      </c>
      <c r="H29" s="156">
        <f>'додаток 3'!H24</f>
        <v>0</v>
      </c>
      <c r="I29" s="156">
        <f>'додаток 3'!I24</f>
        <v>0</v>
      </c>
      <c r="J29" s="156">
        <f>'додаток 3'!J24</f>
        <v>0</v>
      </c>
      <c r="K29" s="156">
        <f>'додаток 3'!K24</f>
        <v>0</v>
      </c>
      <c r="L29" s="156">
        <f>'додаток 3'!L24</f>
        <v>0</v>
      </c>
      <c r="M29" s="154">
        <f t="shared" si="3"/>
        <v>10000</v>
      </c>
      <c r="N29" s="73">
        <f t="shared" si="1"/>
        <v>10000</v>
      </c>
    </row>
    <row r="30" spans="1:14" s="36" customFormat="1" ht="31.5">
      <c r="A30" s="88"/>
      <c r="B30" s="90" t="s">
        <v>0</v>
      </c>
      <c r="C30" s="154">
        <f>'додаток 3'!C25</f>
        <v>46200</v>
      </c>
      <c r="D30" s="156">
        <f>'додаток 3'!D25</f>
        <v>0</v>
      </c>
      <c r="E30" s="156">
        <f>'додаток 3'!E25</f>
        <v>0</v>
      </c>
      <c r="F30" s="154">
        <f>'додаток 3'!F25</f>
        <v>0</v>
      </c>
      <c r="G30" s="156">
        <f>'додаток 3'!G25</f>
        <v>0</v>
      </c>
      <c r="H30" s="156">
        <f>'додаток 3'!H25</f>
        <v>0</v>
      </c>
      <c r="I30" s="156">
        <f>'додаток 3'!I25</f>
        <v>0</v>
      </c>
      <c r="J30" s="156">
        <f>'додаток 3'!J25</f>
        <v>0</v>
      </c>
      <c r="K30" s="156">
        <f>'додаток 3'!K25</f>
        <v>0</v>
      </c>
      <c r="L30" s="156">
        <f>'додаток 3'!L25</f>
        <v>0</v>
      </c>
      <c r="M30" s="154">
        <f t="shared" si="3"/>
        <v>46200</v>
      </c>
      <c r="N30" s="73">
        <f t="shared" si="1"/>
        <v>46200</v>
      </c>
    </row>
    <row r="31" spans="1:14" s="36" customFormat="1" ht="78.75">
      <c r="A31" s="88"/>
      <c r="B31" s="90" t="s">
        <v>234</v>
      </c>
      <c r="C31" s="154">
        <f>'додаток 3'!C26</f>
        <v>55000</v>
      </c>
      <c r="D31" s="156">
        <f>'додаток 3'!D26</f>
        <v>0</v>
      </c>
      <c r="E31" s="156">
        <f>'додаток 3'!E26</f>
        <v>0</v>
      </c>
      <c r="F31" s="154">
        <f>'додаток 3'!F26</f>
        <v>0</v>
      </c>
      <c r="G31" s="156">
        <f>'додаток 3'!G26</f>
        <v>0</v>
      </c>
      <c r="H31" s="156">
        <f>'додаток 3'!H26</f>
        <v>0</v>
      </c>
      <c r="I31" s="156">
        <f>'додаток 3'!I26</f>
        <v>0</v>
      </c>
      <c r="J31" s="156">
        <f>'додаток 3'!J26</f>
        <v>0</v>
      </c>
      <c r="K31" s="156">
        <f>'додаток 3'!K26</f>
        <v>0</v>
      </c>
      <c r="L31" s="156">
        <f>'додаток 3'!L26</f>
        <v>0</v>
      </c>
      <c r="M31" s="154">
        <f t="shared" si="3"/>
        <v>55000</v>
      </c>
      <c r="N31" s="73">
        <f t="shared" si="1"/>
        <v>55000</v>
      </c>
    </row>
    <row r="32" spans="1:14" s="36" customFormat="1" ht="31.5">
      <c r="A32" s="88"/>
      <c r="B32" s="90" t="s">
        <v>275</v>
      </c>
      <c r="C32" s="154">
        <f>'додаток 3'!C27</f>
        <v>283472</v>
      </c>
      <c r="D32" s="156">
        <f>'додаток 3'!D27</f>
        <v>85000</v>
      </c>
      <c r="E32" s="156">
        <f>'додаток 3'!E27</f>
        <v>0</v>
      </c>
      <c r="F32" s="154">
        <f>'додаток 3'!F27</f>
        <v>0</v>
      </c>
      <c r="G32" s="156">
        <f>'додаток 3'!G27</f>
        <v>0</v>
      </c>
      <c r="H32" s="156">
        <f>'додаток 3'!H27</f>
        <v>0</v>
      </c>
      <c r="I32" s="156">
        <f>'додаток 3'!I27</f>
        <v>0</v>
      </c>
      <c r="J32" s="156">
        <f>'додаток 3'!J27</f>
        <v>0</v>
      </c>
      <c r="K32" s="156">
        <f>'додаток 3'!K27</f>
        <v>0</v>
      </c>
      <c r="L32" s="156">
        <f>'додаток 3'!L27</f>
        <v>0</v>
      </c>
      <c r="M32" s="154">
        <f t="shared" si="3"/>
        <v>283472</v>
      </c>
      <c r="N32" s="73">
        <f t="shared" si="1"/>
        <v>283472</v>
      </c>
    </row>
    <row r="33" spans="1:14" s="36" customFormat="1" ht="31.5">
      <c r="A33" s="88"/>
      <c r="B33" s="90" t="s">
        <v>186</v>
      </c>
      <c r="C33" s="154">
        <f>'додаток 3'!C28</f>
        <v>33060</v>
      </c>
      <c r="D33" s="156">
        <f>'додаток 3'!D28</f>
        <v>0</v>
      </c>
      <c r="E33" s="156">
        <f>'додаток 3'!E28</f>
        <v>0</v>
      </c>
      <c r="F33" s="154">
        <f>'додаток 3'!F28</f>
        <v>0</v>
      </c>
      <c r="G33" s="156">
        <f>'додаток 3'!G28</f>
        <v>0</v>
      </c>
      <c r="H33" s="156">
        <f>'додаток 3'!H28</f>
        <v>0</v>
      </c>
      <c r="I33" s="156">
        <f>'додаток 3'!I28</f>
        <v>0</v>
      </c>
      <c r="J33" s="156">
        <f>'додаток 3'!J28</f>
        <v>0</v>
      </c>
      <c r="K33" s="156">
        <f>'додаток 3'!K28</f>
        <v>0</v>
      </c>
      <c r="L33" s="156">
        <f>'додаток 3'!L28</f>
        <v>0</v>
      </c>
      <c r="M33" s="154">
        <f t="shared" si="3"/>
        <v>33060</v>
      </c>
      <c r="N33" s="73">
        <f t="shared" si="1"/>
        <v>33060</v>
      </c>
    </row>
    <row r="34" spans="1:14" s="36" customFormat="1" ht="47.25">
      <c r="A34" s="88"/>
      <c r="B34" s="90" t="s">
        <v>274</v>
      </c>
      <c r="C34" s="154">
        <f>'додаток 3'!C29</f>
        <v>76260</v>
      </c>
      <c r="D34" s="156">
        <f>'додаток 3'!D29</f>
        <v>0</v>
      </c>
      <c r="E34" s="156">
        <f>'додаток 3'!E29</f>
        <v>0</v>
      </c>
      <c r="F34" s="154">
        <f>'додаток 3'!F29</f>
        <v>0</v>
      </c>
      <c r="G34" s="156">
        <f>'додаток 3'!G29</f>
        <v>0</v>
      </c>
      <c r="H34" s="156">
        <f>'додаток 3'!H29</f>
        <v>0</v>
      </c>
      <c r="I34" s="156">
        <f>'додаток 3'!I29</f>
        <v>0</v>
      </c>
      <c r="J34" s="156">
        <f>'додаток 3'!J29</f>
        <v>0</v>
      </c>
      <c r="K34" s="156">
        <f>'додаток 3'!K29</f>
        <v>0</v>
      </c>
      <c r="L34" s="156">
        <f>'додаток 3'!L29</f>
        <v>0</v>
      </c>
      <c r="M34" s="154">
        <f t="shared" si="3"/>
        <v>76260</v>
      </c>
      <c r="N34" s="73">
        <f t="shared" si="1"/>
        <v>76260</v>
      </c>
    </row>
    <row r="35" spans="1:14" s="36" customFormat="1" ht="15.75">
      <c r="A35" s="88" t="s">
        <v>73</v>
      </c>
      <c r="B35" s="90" t="s">
        <v>62</v>
      </c>
      <c r="C35" s="154">
        <f>'додаток 3'!C30</f>
        <v>1097262</v>
      </c>
      <c r="D35" s="156">
        <f>'додаток 3'!D30</f>
        <v>601900</v>
      </c>
      <c r="E35" s="156">
        <f>'додаток 3'!E30</f>
        <v>114720</v>
      </c>
      <c r="F35" s="154">
        <f>'додаток 3'!F30</f>
        <v>40000</v>
      </c>
      <c r="G35" s="156">
        <f>'додаток 3'!G30</f>
        <v>0</v>
      </c>
      <c r="H35" s="156">
        <f>'додаток 3'!H30</f>
        <v>0</v>
      </c>
      <c r="I35" s="156">
        <f>'додаток 3'!I30</f>
        <v>0</v>
      </c>
      <c r="J35" s="156">
        <f>'додаток 3'!J30</f>
        <v>40000</v>
      </c>
      <c r="K35" s="156">
        <f>'додаток 3'!K30</f>
        <v>40000</v>
      </c>
      <c r="L35" s="156">
        <f>'додаток 3'!L30</f>
        <v>40000</v>
      </c>
      <c r="M35" s="154">
        <f t="shared" si="3"/>
        <v>1137262</v>
      </c>
      <c r="N35" s="73">
        <f t="shared" si="1"/>
        <v>1137262</v>
      </c>
    </row>
    <row r="36" spans="1:14" s="36" customFormat="1" ht="31.5">
      <c r="A36" s="88" t="s">
        <v>74</v>
      </c>
      <c r="B36" s="90" t="s">
        <v>75</v>
      </c>
      <c r="C36" s="154">
        <f>'додаток 3'!C31</f>
        <v>727510</v>
      </c>
      <c r="D36" s="156">
        <f>'додаток 3'!D31</f>
        <v>331376</v>
      </c>
      <c r="E36" s="156">
        <f>'додаток 3'!E31</f>
        <v>115845</v>
      </c>
      <c r="F36" s="154">
        <f>'додаток 3'!F31</f>
        <v>30000</v>
      </c>
      <c r="G36" s="156">
        <f>'додаток 3'!G31</f>
        <v>0</v>
      </c>
      <c r="H36" s="156">
        <f>'додаток 3'!H31</f>
        <v>0</v>
      </c>
      <c r="I36" s="156">
        <f>'додаток 3'!I31</f>
        <v>0</v>
      </c>
      <c r="J36" s="156">
        <f>'додаток 3'!J31</f>
        <v>30000</v>
      </c>
      <c r="K36" s="156">
        <f>'додаток 3'!K31</f>
        <v>30000</v>
      </c>
      <c r="L36" s="156">
        <f>'додаток 3'!L31</f>
        <v>30000</v>
      </c>
      <c r="M36" s="154">
        <f t="shared" si="3"/>
        <v>757510</v>
      </c>
      <c r="N36" s="73">
        <f t="shared" si="1"/>
        <v>757510</v>
      </c>
    </row>
    <row r="37" spans="1:14" s="36" customFormat="1" ht="32.25" customHeight="1">
      <c r="A37" s="88" t="s">
        <v>76</v>
      </c>
      <c r="B37" s="90" t="s">
        <v>257</v>
      </c>
      <c r="C37" s="154">
        <f>'додаток 3'!C32</f>
        <v>343788</v>
      </c>
      <c r="D37" s="156">
        <f>'додаток 3'!D32</f>
        <v>223248</v>
      </c>
      <c r="E37" s="156">
        <f>'додаток 3'!E32</f>
        <v>10260</v>
      </c>
      <c r="F37" s="154">
        <f>'додаток 3'!F32</f>
        <v>7000</v>
      </c>
      <c r="G37" s="156">
        <f>'додаток 3'!G32</f>
        <v>0</v>
      </c>
      <c r="H37" s="156">
        <f>'додаток 3'!H32</f>
        <v>0</v>
      </c>
      <c r="I37" s="156">
        <f>'додаток 3'!I32</f>
        <v>0</v>
      </c>
      <c r="J37" s="156">
        <f>'додаток 3'!J32</f>
        <v>7000</v>
      </c>
      <c r="K37" s="156">
        <f>'додаток 3'!K32</f>
        <v>7000</v>
      </c>
      <c r="L37" s="156">
        <f>'додаток 3'!L32</f>
        <v>7000</v>
      </c>
      <c r="M37" s="154">
        <f t="shared" si="3"/>
        <v>350788</v>
      </c>
      <c r="N37" s="73">
        <f t="shared" si="1"/>
        <v>350788</v>
      </c>
    </row>
    <row r="38" spans="1:14" s="36" customFormat="1" ht="15.75">
      <c r="A38" s="88" t="s">
        <v>116</v>
      </c>
      <c r="B38" s="90" t="s">
        <v>304</v>
      </c>
      <c r="C38" s="154">
        <f>'додаток 3'!C33</f>
        <v>1045680</v>
      </c>
      <c r="D38" s="156">
        <f>'додаток 3'!D33</f>
        <v>11000</v>
      </c>
      <c r="E38" s="156">
        <f>'додаток 3'!E33</f>
        <v>0</v>
      </c>
      <c r="F38" s="154">
        <f>'додаток 3'!F33</f>
        <v>3387790</v>
      </c>
      <c r="G38" s="156">
        <f>'додаток 3'!G33</f>
        <v>0</v>
      </c>
      <c r="H38" s="156">
        <f>'додаток 3'!H33</f>
        <v>0</v>
      </c>
      <c r="I38" s="156">
        <f>'додаток 3'!I33</f>
        <v>0</v>
      </c>
      <c r="J38" s="156">
        <f>'додаток 3'!J33</f>
        <v>3387790</v>
      </c>
      <c r="K38" s="156">
        <f>'додаток 3'!K33</f>
        <v>3387790</v>
      </c>
      <c r="L38" s="156">
        <f>'додаток 3'!L33</f>
        <v>3387790</v>
      </c>
      <c r="M38" s="154">
        <f t="shared" si="3"/>
        <v>4433470</v>
      </c>
      <c r="N38" s="73">
        <f t="shared" si="1"/>
        <v>4433470</v>
      </c>
    </row>
    <row r="39" spans="1:14" s="36" customFormat="1" ht="15.75">
      <c r="A39" s="88" t="s">
        <v>207</v>
      </c>
      <c r="B39" s="90" t="s">
        <v>315</v>
      </c>
      <c r="C39" s="154">
        <f>'додаток 3'!C34</f>
        <v>28000</v>
      </c>
      <c r="D39" s="156">
        <f>'додаток 3'!D34</f>
        <v>0</v>
      </c>
      <c r="E39" s="156">
        <f>'додаток 3'!E34</f>
        <v>0</v>
      </c>
      <c r="F39" s="154">
        <f>'додаток 3'!F34</f>
        <v>0</v>
      </c>
      <c r="G39" s="156">
        <f>'додаток 3'!G34</f>
        <v>0</v>
      </c>
      <c r="H39" s="156">
        <f>'додаток 3'!H34</f>
        <v>0</v>
      </c>
      <c r="I39" s="156">
        <f>'додаток 3'!I34</f>
        <v>0</v>
      </c>
      <c r="J39" s="156">
        <f>'додаток 3'!J34</f>
        <v>0</v>
      </c>
      <c r="K39" s="156">
        <f>'додаток 3'!K34</f>
        <v>0</v>
      </c>
      <c r="L39" s="156">
        <f>'додаток 3'!L34</f>
        <v>0</v>
      </c>
      <c r="M39" s="154">
        <f t="shared" si="3"/>
        <v>28000</v>
      </c>
      <c r="N39" s="73">
        <f t="shared" si="1"/>
        <v>28000</v>
      </c>
    </row>
    <row r="40" spans="1:14" s="36" customFormat="1" ht="110.25">
      <c r="A40" s="88"/>
      <c r="B40" s="90" t="s">
        <v>316</v>
      </c>
      <c r="C40" s="154">
        <f>'додаток 3'!C35</f>
        <v>36534</v>
      </c>
      <c r="D40" s="156">
        <f>'додаток 3'!D35</f>
        <v>11000</v>
      </c>
      <c r="E40" s="156">
        <f>'додаток 3'!E35</f>
        <v>0</v>
      </c>
      <c r="F40" s="154">
        <f>'додаток 3'!F35</f>
        <v>3297790</v>
      </c>
      <c r="G40" s="156">
        <f>'додаток 3'!G35</f>
        <v>0</v>
      </c>
      <c r="H40" s="156">
        <f>'додаток 3'!H35</f>
        <v>0</v>
      </c>
      <c r="I40" s="156">
        <f>'додаток 3'!I35</f>
        <v>0</v>
      </c>
      <c r="J40" s="156">
        <f>'додаток 3'!J35</f>
        <v>3297790</v>
      </c>
      <c r="K40" s="156">
        <f>'додаток 3'!K35</f>
        <v>3297790</v>
      </c>
      <c r="L40" s="156">
        <f>'додаток 3'!L35</f>
        <v>3297790</v>
      </c>
      <c r="M40" s="154">
        <f t="shared" si="3"/>
        <v>3334324</v>
      </c>
      <c r="N40" s="73">
        <f t="shared" si="1"/>
        <v>3334324</v>
      </c>
    </row>
    <row r="41" spans="1:14" s="36" customFormat="1" ht="47.25">
      <c r="A41" s="88"/>
      <c r="B41" s="93" t="s">
        <v>226</v>
      </c>
      <c r="C41" s="154">
        <f>'додаток 3'!C36</f>
        <v>23000</v>
      </c>
      <c r="D41" s="156">
        <f>'додаток 3'!D36</f>
        <v>0</v>
      </c>
      <c r="E41" s="156">
        <f>'додаток 3'!E36</f>
        <v>0</v>
      </c>
      <c r="F41" s="154">
        <f>'додаток 3'!F36</f>
        <v>0</v>
      </c>
      <c r="G41" s="156">
        <f>'додаток 3'!G36</f>
        <v>0</v>
      </c>
      <c r="H41" s="156">
        <f>'додаток 3'!H36</f>
        <v>0</v>
      </c>
      <c r="I41" s="156">
        <f>'додаток 3'!I36</f>
        <v>0</v>
      </c>
      <c r="J41" s="156">
        <f>'додаток 3'!J36</f>
        <v>0</v>
      </c>
      <c r="K41" s="156">
        <f>'додаток 3'!K36</f>
        <v>0</v>
      </c>
      <c r="L41" s="156">
        <f>'додаток 3'!L36</f>
        <v>0</v>
      </c>
      <c r="M41" s="154">
        <f t="shared" si="3"/>
        <v>23000</v>
      </c>
      <c r="N41" s="73">
        <f t="shared" si="1"/>
        <v>23000</v>
      </c>
    </row>
    <row r="42" spans="1:14" s="36" customFormat="1" ht="47.25">
      <c r="A42" s="88"/>
      <c r="B42" s="93" t="s">
        <v>273</v>
      </c>
      <c r="C42" s="154">
        <f>'додаток 3'!C37</f>
        <v>20000</v>
      </c>
      <c r="D42" s="156">
        <f>'додаток 3'!D37</f>
        <v>0</v>
      </c>
      <c r="E42" s="156">
        <f>'додаток 3'!E37</f>
        <v>0</v>
      </c>
      <c r="F42" s="154">
        <f>'додаток 3'!F37</f>
        <v>0</v>
      </c>
      <c r="G42" s="156">
        <f>'додаток 3'!G37</f>
        <v>0</v>
      </c>
      <c r="H42" s="156">
        <f>'додаток 3'!H37</f>
        <v>0</v>
      </c>
      <c r="I42" s="156">
        <f>'додаток 3'!I37</f>
        <v>0</v>
      </c>
      <c r="J42" s="156">
        <f>'додаток 3'!J37</f>
        <v>0</v>
      </c>
      <c r="K42" s="156">
        <f>'додаток 3'!K37</f>
        <v>0</v>
      </c>
      <c r="L42" s="156">
        <f>'додаток 3'!L37</f>
        <v>0</v>
      </c>
      <c r="M42" s="154">
        <f t="shared" si="3"/>
        <v>20000</v>
      </c>
      <c r="N42" s="73">
        <f t="shared" si="1"/>
        <v>20000</v>
      </c>
    </row>
    <row r="43" spans="1:14" s="36" customFormat="1" ht="31.5">
      <c r="A43" s="88"/>
      <c r="B43" s="93" t="s">
        <v>225</v>
      </c>
      <c r="C43" s="154">
        <f>'додаток 3'!C38</f>
        <v>938146</v>
      </c>
      <c r="D43" s="156">
        <f>'додаток 3'!D38</f>
        <v>0</v>
      </c>
      <c r="E43" s="156">
        <f>'додаток 3'!E38</f>
        <v>0</v>
      </c>
      <c r="F43" s="154">
        <f>'додаток 3'!F38</f>
        <v>90000</v>
      </c>
      <c r="G43" s="156">
        <f>'додаток 3'!G38</f>
        <v>0</v>
      </c>
      <c r="H43" s="156">
        <f>'додаток 3'!H38</f>
        <v>0</v>
      </c>
      <c r="I43" s="156">
        <f>'додаток 3'!I38</f>
        <v>0</v>
      </c>
      <c r="J43" s="156">
        <f>'додаток 3'!J38</f>
        <v>90000</v>
      </c>
      <c r="K43" s="156">
        <f>'додаток 3'!K38</f>
        <v>90000</v>
      </c>
      <c r="L43" s="156">
        <f>'додаток 3'!L38</f>
        <v>90000</v>
      </c>
      <c r="M43" s="154">
        <f t="shared" si="3"/>
        <v>1028146</v>
      </c>
      <c r="N43" s="73">
        <f t="shared" si="1"/>
        <v>1028146</v>
      </c>
    </row>
    <row r="44" spans="1:14" s="13" customFormat="1" ht="15.75">
      <c r="A44" s="84" t="s">
        <v>12</v>
      </c>
      <c r="B44" s="85" t="s">
        <v>222</v>
      </c>
      <c r="C44" s="153">
        <f>C45+C46+C47+C48+C49+C50+C51+C52+C53+C54+C55+C64+C65+C66+C67</f>
        <v>268308700</v>
      </c>
      <c r="D44" s="153">
        <f aca="true" t="shared" si="4" ref="D44:L44">D45+D46+D47+D48+D49+D50+D51+D52+D53+D54+D55+D64+D65+D66+D67</f>
        <v>144374843</v>
      </c>
      <c r="E44" s="153">
        <f t="shared" si="4"/>
        <v>23935808</v>
      </c>
      <c r="F44" s="153">
        <f t="shared" si="4"/>
        <v>4648200</v>
      </c>
      <c r="G44" s="153">
        <f t="shared" si="4"/>
        <v>4513200</v>
      </c>
      <c r="H44" s="153">
        <f t="shared" si="4"/>
        <v>1201930</v>
      </c>
      <c r="I44" s="153">
        <f t="shared" si="4"/>
        <v>487300</v>
      </c>
      <c r="J44" s="153">
        <f t="shared" si="4"/>
        <v>135000</v>
      </c>
      <c r="K44" s="153">
        <f t="shared" si="4"/>
        <v>0</v>
      </c>
      <c r="L44" s="153">
        <f t="shared" si="4"/>
        <v>0</v>
      </c>
      <c r="M44" s="153">
        <f>F44+C44</f>
        <v>272956900</v>
      </c>
      <c r="N44" s="73">
        <f t="shared" si="1"/>
        <v>272956900</v>
      </c>
    </row>
    <row r="45" spans="1:14" s="13" customFormat="1" ht="15.75">
      <c r="A45" s="88" t="s">
        <v>48</v>
      </c>
      <c r="B45" s="94" t="s">
        <v>94</v>
      </c>
      <c r="C45" s="154">
        <f>'додаток 3'!C46</f>
        <v>92325400</v>
      </c>
      <c r="D45" s="156">
        <f>'додаток 3'!D46</f>
        <v>48200177</v>
      </c>
      <c r="E45" s="156">
        <f>'додаток 3'!E46</f>
        <v>8494692</v>
      </c>
      <c r="F45" s="154">
        <f>'додаток 3'!F46</f>
        <v>320000</v>
      </c>
      <c r="G45" s="156">
        <f>'додаток 3'!G46</f>
        <v>320000</v>
      </c>
      <c r="H45" s="156">
        <f>'додаток 3'!H46</f>
        <v>41400</v>
      </c>
      <c r="I45" s="156">
        <f>'додаток 3'!I46</f>
        <v>114000</v>
      </c>
      <c r="J45" s="156">
        <f>'додаток 3'!J46</f>
        <v>0</v>
      </c>
      <c r="K45" s="156">
        <f>'додаток 3'!K46</f>
        <v>0</v>
      </c>
      <c r="L45" s="156">
        <f>'додаток 3'!L46</f>
        <v>0</v>
      </c>
      <c r="M45" s="154">
        <f t="shared" si="3"/>
        <v>92645400</v>
      </c>
      <c r="N45" s="73">
        <f t="shared" si="1"/>
        <v>92645400</v>
      </c>
    </row>
    <row r="46" spans="1:14" s="13" customFormat="1" ht="31.5">
      <c r="A46" s="88" t="s">
        <v>49</v>
      </c>
      <c r="B46" s="92" t="s">
        <v>83</v>
      </c>
      <c r="C46" s="154">
        <f>'додаток 3'!C47</f>
        <v>126109500</v>
      </c>
      <c r="D46" s="156">
        <f>'додаток 3'!D47</f>
        <v>72685600</v>
      </c>
      <c r="E46" s="156">
        <f>'додаток 3'!E47</f>
        <v>12952468</v>
      </c>
      <c r="F46" s="154">
        <f>'додаток 3'!F47</f>
        <v>2027600</v>
      </c>
      <c r="G46" s="156">
        <f>'додаток 3'!G47</f>
        <v>2007600</v>
      </c>
      <c r="H46" s="156">
        <f>'додаток 3'!H47</f>
        <v>290230</v>
      </c>
      <c r="I46" s="156">
        <f>'додаток 3'!I47</f>
        <v>236300</v>
      </c>
      <c r="J46" s="156">
        <f>'додаток 3'!J47</f>
        <v>20000</v>
      </c>
      <c r="K46" s="156">
        <f>'додаток 3'!K47</f>
        <v>0</v>
      </c>
      <c r="L46" s="156">
        <f>'додаток 3'!L47</f>
        <v>0</v>
      </c>
      <c r="M46" s="154">
        <f>C46+F46</f>
        <v>128137100</v>
      </c>
      <c r="N46" s="73">
        <f t="shared" si="1"/>
        <v>128137100</v>
      </c>
    </row>
    <row r="47" spans="1:14" s="13" customFormat="1" ht="31.5">
      <c r="A47" s="88" t="s">
        <v>157</v>
      </c>
      <c r="B47" s="92" t="s">
        <v>158</v>
      </c>
      <c r="C47" s="154">
        <f>'додаток 3'!C48</f>
        <v>7040600</v>
      </c>
      <c r="D47" s="156">
        <f>'додаток 3'!D48</f>
        <v>4298170</v>
      </c>
      <c r="E47" s="156">
        <f>'додаток 3'!E48</f>
        <v>435200</v>
      </c>
      <c r="F47" s="154">
        <f>'додаток 3'!F48</f>
        <v>0</v>
      </c>
      <c r="G47" s="156">
        <f>'додаток 3'!G48</f>
        <v>0</v>
      </c>
      <c r="H47" s="156">
        <f>'додаток 3'!H48</f>
        <v>0</v>
      </c>
      <c r="I47" s="156">
        <f>'додаток 3'!I48</f>
        <v>0</v>
      </c>
      <c r="J47" s="156">
        <f>'додаток 3'!J48</f>
        <v>0</v>
      </c>
      <c r="K47" s="156">
        <f>'додаток 3'!K48</f>
        <v>0</v>
      </c>
      <c r="L47" s="156">
        <f>'додаток 3'!L48</f>
        <v>0</v>
      </c>
      <c r="M47" s="154">
        <f t="shared" si="3"/>
        <v>7040600</v>
      </c>
      <c r="N47" s="73">
        <f t="shared" si="1"/>
        <v>7040600</v>
      </c>
    </row>
    <row r="48" spans="1:14" s="13" customFormat="1" ht="31.5">
      <c r="A48" s="88" t="s">
        <v>50</v>
      </c>
      <c r="B48" s="92" t="s">
        <v>9</v>
      </c>
      <c r="C48" s="154">
        <f>'додаток 3'!C49</f>
        <v>1708700</v>
      </c>
      <c r="D48" s="156">
        <f>'додаток 3'!D49</f>
        <v>890000</v>
      </c>
      <c r="E48" s="156">
        <f>'додаток 3'!E49</f>
        <v>233000</v>
      </c>
      <c r="F48" s="154">
        <f>'додаток 3'!F49</f>
        <v>0</v>
      </c>
      <c r="G48" s="156">
        <f>'додаток 3'!G49</f>
        <v>0</v>
      </c>
      <c r="H48" s="156">
        <f>'додаток 3'!H49</f>
        <v>0</v>
      </c>
      <c r="I48" s="156">
        <f>'додаток 3'!I49</f>
        <v>0</v>
      </c>
      <c r="J48" s="156">
        <f>'додаток 3'!J49</f>
        <v>0</v>
      </c>
      <c r="K48" s="156">
        <f>'додаток 3'!K49</f>
        <v>0</v>
      </c>
      <c r="L48" s="156">
        <f>'додаток 3'!L49</f>
        <v>0</v>
      </c>
      <c r="M48" s="154">
        <f t="shared" si="3"/>
        <v>1708700</v>
      </c>
      <c r="N48" s="73">
        <f t="shared" si="1"/>
        <v>1708700</v>
      </c>
    </row>
    <row r="49" spans="1:14" s="13" customFormat="1" ht="15.75">
      <c r="A49" s="88" t="s">
        <v>51</v>
      </c>
      <c r="B49" s="92" t="s">
        <v>78</v>
      </c>
      <c r="C49" s="154">
        <f>'додаток 3'!C50</f>
        <v>7888500</v>
      </c>
      <c r="D49" s="156">
        <f>'додаток 3'!D50</f>
        <v>4988100</v>
      </c>
      <c r="E49" s="156">
        <f>'додаток 3'!E50</f>
        <v>562000</v>
      </c>
      <c r="F49" s="154">
        <f>'додаток 3'!F50</f>
        <v>0</v>
      </c>
      <c r="G49" s="156">
        <f>'додаток 3'!G50</f>
        <v>0</v>
      </c>
      <c r="H49" s="156">
        <f>'додаток 3'!H50</f>
        <v>0</v>
      </c>
      <c r="I49" s="156">
        <f>'додаток 3'!I50</f>
        <v>0</v>
      </c>
      <c r="J49" s="156">
        <f>'додаток 3'!J50</f>
        <v>0</v>
      </c>
      <c r="K49" s="156">
        <f>'додаток 3'!K50</f>
        <v>0</v>
      </c>
      <c r="L49" s="156">
        <f>'додаток 3'!L50</f>
        <v>0</v>
      </c>
      <c r="M49" s="154">
        <f t="shared" si="3"/>
        <v>7888500</v>
      </c>
      <c r="N49" s="73">
        <f t="shared" si="1"/>
        <v>7888500</v>
      </c>
    </row>
    <row r="50" spans="1:14" s="13" customFormat="1" ht="15.75">
      <c r="A50" s="88" t="s">
        <v>52</v>
      </c>
      <c r="B50" s="92" t="s">
        <v>79</v>
      </c>
      <c r="C50" s="154">
        <f>'додаток 3'!C51</f>
        <v>4993500</v>
      </c>
      <c r="D50" s="156">
        <f>'додаток 3'!D51</f>
        <v>2878000</v>
      </c>
      <c r="E50" s="156">
        <f>'додаток 3'!E51</f>
        <v>482500</v>
      </c>
      <c r="F50" s="154">
        <f>'додаток 3'!F51</f>
        <v>300000</v>
      </c>
      <c r="G50" s="156">
        <f>'додаток 3'!G51</f>
        <v>285000</v>
      </c>
      <c r="H50" s="156">
        <f>'додаток 3'!H51</f>
        <v>0</v>
      </c>
      <c r="I50" s="156">
        <f>'додаток 3'!I51</f>
        <v>30000</v>
      </c>
      <c r="J50" s="156">
        <f>'додаток 3'!J51</f>
        <v>15000</v>
      </c>
      <c r="K50" s="156">
        <f>'додаток 3'!K51</f>
        <v>0</v>
      </c>
      <c r="L50" s="156">
        <f>'додаток 3'!L51</f>
        <v>0</v>
      </c>
      <c r="M50" s="154">
        <f t="shared" si="3"/>
        <v>5293500</v>
      </c>
      <c r="N50" s="73">
        <f t="shared" si="1"/>
        <v>5293500</v>
      </c>
    </row>
    <row r="51" spans="1:14" s="13" customFormat="1" ht="47.25">
      <c r="A51" s="88" t="s">
        <v>53</v>
      </c>
      <c r="B51" s="92" t="s">
        <v>235</v>
      </c>
      <c r="C51" s="154">
        <f>'додаток 3'!C52</f>
        <v>838100</v>
      </c>
      <c r="D51" s="156">
        <f>'додаток 3'!D52</f>
        <v>565400</v>
      </c>
      <c r="E51" s="156">
        <f>'додаток 3'!E52</f>
        <v>41200</v>
      </c>
      <c r="F51" s="154">
        <f>'додаток 3'!F52</f>
        <v>0</v>
      </c>
      <c r="G51" s="156">
        <f>'додаток 3'!G52</f>
        <v>0</v>
      </c>
      <c r="H51" s="156">
        <f>'додаток 3'!H52</f>
        <v>0</v>
      </c>
      <c r="I51" s="156">
        <f>'додаток 3'!I52</f>
        <v>0</v>
      </c>
      <c r="J51" s="156">
        <f>'додаток 3'!J52</f>
        <v>0</v>
      </c>
      <c r="K51" s="156">
        <f>'додаток 3'!K52</f>
        <v>0</v>
      </c>
      <c r="L51" s="156">
        <f>'додаток 3'!L52</f>
        <v>0</v>
      </c>
      <c r="M51" s="154">
        <f t="shared" si="3"/>
        <v>838100</v>
      </c>
      <c r="N51" s="73">
        <f t="shared" si="1"/>
        <v>838100</v>
      </c>
    </row>
    <row r="52" spans="1:14" s="13" customFormat="1" ht="31.5">
      <c r="A52" s="88" t="s">
        <v>54</v>
      </c>
      <c r="B52" s="92" t="s">
        <v>129</v>
      </c>
      <c r="C52" s="154">
        <f>'додаток 3'!C53</f>
        <v>1267900</v>
      </c>
      <c r="D52" s="156">
        <f>'додаток 3'!D53</f>
        <v>860000</v>
      </c>
      <c r="E52" s="156">
        <f>'додаток 3'!E53</f>
        <v>60000</v>
      </c>
      <c r="F52" s="154">
        <f>'додаток 3'!F53</f>
        <v>2000000</v>
      </c>
      <c r="G52" s="156">
        <f>'додаток 3'!G53</f>
        <v>1900000</v>
      </c>
      <c r="H52" s="156">
        <f>'додаток 3'!H53</f>
        <v>870000</v>
      </c>
      <c r="I52" s="156">
        <f>'додаток 3'!I53</f>
        <v>107000</v>
      </c>
      <c r="J52" s="156">
        <f>'додаток 3'!J53</f>
        <v>100000</v>
      </c>
      <c r="K52" s="156">
        <f>'додаток 3'!K53</f>
        <v>0</v>
      </c>
      <c r="L52" s="156">
        <f>'додаток 3'!L53</f>
        <v>0</v>
      </c>
      <c r="M52" s="154">
        <f t="shared" si="3"/>
        <v>3267900</v>
      </c>
      <c r="N52" s="73">
        <f t="shared" si="1"/>
        <v>3267900</v>
      </c>
    </row>
    <row r="53" spans="1:14" s="13" customFormat="1" ht="31.5">
      <c r="A53" s="88" t="s">
        <v>55</v>
      </c>
      <c r="B53" s="92" t="s">
        <v>10</v>
      </c>
      <c r="C53" s="154">
        <f>'додаток 3'!C54</f>
        <v>656900</v>
      </c>
      <c r="D53" s="156">
        <f>'додаток 3'!D54</f>
        <v>375000</v>
      </c>
      <c r="E53" s="156">
        <f>'додаток 3'!E54</f>
        <v>80000</v>
      </c>
      <c r="F53" s="154">
        <f>'додаток 3'!F54</f>
        <v>0</v>
      </c>
      <c r="G53" s="156">
        <f>'додаток 3'!G54</f>
        <v>0</v>
      </c>
      <c r="H53" s="156">
        <f>'додаток 3'!H54</f>
        <v>0</v>
      </c>
      <c r="I53" s="156">
        <f>'додаток 3'!I54</f>
        <v>0</v>
      </c>
      <c r="J53" s="156">
        <f>'додаток 3'!J54</f>
        <v>0</v>
      </c>
      <c r="K53" s="156">
        <f>'додаток 3'!K54</f>
        <v>0</v>
      </c>
      <c r="L53" s="156">
        <f>'додаток 3'!L54</f>
        <v>0</v>
      </c>
      <c r="M53" s="154">
        <f t="shared" si="3"/>
        <v>656900</v>
      </c>
      <c r="N53" s="73">
        <f t="shared" si="1"/>
        <v>656900</v>
      </c>
    </row>
    <row r="54" spans="1:14" s="13" customFormat="1" ht="31.5">
      <c r="A54" s="88" t="s">
        <v>56</v>
      </c>
      <c r="B54" s="92" t="s">
        <v>57</v>
      </c>
      <c r="C54" s="154">
        <f>'додаток 3'!C55</f>
        <v>2431700</v>
      </c>
      <c r="D54" s="156">
        <f>'додаток 3'!D55</f>
        <v>1738400</v>
      </c>
      <c r="E54" s="156">
        <f>'додаток 3'!E55</f>
        <v>65100</v>
      </c>
      <c r="F54" s="154">
        <f>'додаток 3'!F55</f>
        <v>0</v>
      </c>
      <c r="G54" s="156">
        <f>'додаток 3'!G55</f>
        <v>0</v>
      </c>
      <c r="H54" s="156">
        <f>'додаток 3'!H55</f>
        <v>0</v>
      </c>
      <c r="I54" s="156">
        <f>'додаток 3'!I55</f>
        <v>0</v>
      </c>
      <c r="J54" s="156">
        <f>'додаток 3'!J55</f>
        <v>0</v>
      </c>
      <c r="K54" s="156">
        <f>'додаток 3'!K55</f>
        <v>0</v>
      </c>
      <c r="L54" s="156">
        <f>'додаток 3'!L55</f>
        <v>0</v>
      </c>
      <c r="M54" s="154">
        <f t="shared" si="3"/>
        <v>2431700</v>
      </c>
      <c r="N54" s="73">
        <f t="shared" si="1"/>
        <v>2431700</v>
      </c>
    </row>
    <row r="55" spans="1:14" s="13" customFormat="1" ht="31.5">
      <c r="A55" s="88" t="s">
        <v>58</v>
      </c>
      <c r="B55" s="92" t="s">
        <v>230</v>
      </c>
      <c r="C55" s="154">
        <f>'додаток 3'!C56</f>
        <v>10633000</v>
      </c>
      <c r="D55" s="156">
        <f>'додаток 3'!D56</f>
        <v>6425850</v>
      </c>
      <c r="E55" s="156">
        <f>'додаток 3'!E56</f>
        <v>514748</v>
      </c>
      <c r="F55" s="154">
        <f>'додаток 3'!F56</f>
        <v>600</v>
      </c>
      <c r="G55" s="156">
        <f>'додаток 3'!G56</f>
        <v>600</v>
      </c>
      <c r="H55" s="156">
        <f>'додаток 3'!H56</f>
        <v>300</v>
      </c>
      <c r="I55" s="156">
        <f>'додаток 3'!I56</f>
        <v>0</v>
      </c>
      <c r="J55" s="156">
        <f>'додаток 3'!J56</f>
        <v>0</v>
      </c>
      <c r="K55" s="156">
        <f>'додаток 3'!K56</f>
        <v>0</v>
      </c>
      <c r="L55" s="156">
        <f>'додаток 3'!L56</f>
        <v>0</v>
      </c>
      <c r="M55" s="154">
        <f t="shared" si="3"/>
        <v>10633600</v>
      </c>
      <c r="N55" s="73">
        <f t="shared" si="1"/>
        <v>10633600</v>
      </c>
    </row>
    <row r="56" spans="1:14" s="13" customFormat="1" ht="63">
      <c r="A56" s="88"/>
      <c r="B56" s="92" t="s">
        <v>243</v>
      </c>
      <c r="C56" s="154">
        <f>'додаток 3'!C57</f>
        <v>2888900</v>
      </c>
      <c r="D56" s="156">
        <f>'додаток 3'!D57</f>
        <v>1949400</v>
      </c>
      <c r="E56" s="156">
        <f>'додаток 3'!E57</f>
        <v>128148</v>
      </c>
      <c r="F56" s="154">
        <f>'додаток 3'!F57</f>
        <v>0</v>
      </c>
      <c r="G56" s="156">
        <f>'додаток 3'!G57</f>
        <v>0</v>
      </c>
      <c r="H56" s="156">
        <f>'додаток 3'!H57</f>
        <v>0</v>
      </c>
      <c r="I56" s="156">
        <f>'додаток 3'!I57</f>
        <v>0</v>
      </c>
      <c r="J56" s="156">
        <f>'додаток 3'!J57</f>
        <v>0</v>
      </c>
      <c r="K56" s="156">
        <f>'додаток 3'!K57</f>
        <v>0</v>
      </c>
      <c r="L56" s="156">
        <f>'додаток 3'!L57</f>
        <v>0</v>
      </c>
      <c r="M56" s="154">
        <f t="shared" si="3"/>
        <v>2888900</v>
      </c>
      <c r="N56" s="73">
        <f t="shared" si="1"/>
        <v>2888900</v>
      </c>
    </row>
    <row r="57" spans="1:14" s="13" customFormat="1" ht="31.5">
      <c r="A57" s="88"/>
      <c r="B57" s="92" t="s">
        <v>244</v>
      </c>
      <c r="C57" s="154">
        <f>'додаток 3'!C58</f>
        <v>463700</v>
      </c>
      <c r="D57" s="156">
        <f>'додаток 3'!D58</f>
        <v>305000</v>
      </c>
      <c r="E57" s="156">
        <f>'додаток 3'!E58</f>
        <v>28800</v>
      </c>
      <c r="F57" s="154">
        <f>'додаток 3'!F58</f>
        <v>0</v>
      </c>
      <c r="G57" s="156">
        <f>'додаток 3'!G58</f>
        <v>0</v>
      </c>
      <c r="H57" s="156">
        <f>'додаток 3'!H58</f>
        <v>0</v>
      </c>
      <c r="I57" s="156">
        <f>'додаток 3'!I58</f>
        <v>0</v>
      </c>
      <c r="J57" s="156">
        <f>'додаток 3'!J58</f>
        <v>0</v>
      </c>
      <c r="K57" s="156">
        <f>'додаток 3'!K58</f>
        <v>0</v>
      </c>
      <c r="L57" s="156">
        <f>'додаток 3'!L58</f>
        <v>0</v>
      </c>
      <c r="M57" s="154">
        <f t="shared" si="3"/>
        <v>463700</v>
      </c>
      <c r="N57" s="73">
        <f t="shared" si="1"/>
        <v>463700</v>
      </c>
    </row>
    <row r="58" spans="1:14" s="13" customFormat="1" ht="47.25">
      <c r="A58" s="88"/>
      <c r="B58" s="92" t="s">
        <v>245</v>
      </c>
      <c r="C58" s="154">
        <f>'додаток 3'!C59</f>
        <v>1450000</v>
      </c>
      <c r="D58" s="156">
        <f>'додаток 3'!D59</f>
        <v>981400</v>
      </c>
      <c r="E58" s="156">
        <f>'додаток 3'!E59</f>
        <v>109300</v>
      </c>
      <c r="F58" s="154">
        <f>'додаток 3'!F59</f>
        <v>0</v>
      </c>
      <c r="G58" s="156">
        <f>'додаток 3'!G59</f>
        <v>0</v>
      </c>
      <c r="H58" s="156">
        <f>'додаток 3'!H59</f>
        <v>0</v>
      </c>
      <c r="I58" s="156">
        <f>'додаток 3'!I59</f>
        <v>0</v>
      </c>
      <c r="J58" s="156">
        <f>'додаток 3'!J59</f>
        <v>0</v>
      </c>
      <c r="K58" s="156">
        <f>'додаток 3'!K59</f>
        <v>0</v>
      </c>
      <c r="L58" s="156">
        <f>'додаток 3'!L59</f>
        <v>0</v>
      </c>
      <c r="M58" s="154">
        <f t="shared" si="3"/>
        <v>1450000</v>
      </c>
      <c r="N58" s="73">
        <f t="shared" si="1"/>
        <v>1450000</v>
      </c>
    </row>
    <row r="59" spans="1:14" s="13" customFormat="1" ht="78.75">
      <c r="A59" s="88"/>
      <c r="B59" s="92" t="s">
        <v>246</v>
      </c>
      <c r="C59" s="154">
        <f>'додаток 3'!C60</f>
        <v>2317800</v>
      </c>
      <c r="D59" s="156">
        <f>'додаток 3'!D60</f>
        <v>1300000</v>
      </c>
      <c r="E59" s="156">
        <f>'додаток 3'!E60</f>
        <v>42100</v>
      </c>
      <c r="F59" s="154">
        <f>'додаток 3'!F60</f>
        <v>0</v>
      </c>
      <c r="G59" s="156">
        <f>'додаток 3'!G60</f>
        <v>0</v>
      </c>
      <c r="H59" s="156">
        <f>'додаток 3'!H60</f>
        <v>0</v>
      </c>
      <c r="I59" s="156">
        <f>'додаток 3'!I60</f>
        <v>0</v>
      </c>
      <c r="J59" s="156">
        <f>'додаток 3'!J60</f>
        <v>0</v>
      </c>
      <c r="K59" s="156">
        <f>'додаток 3'!K60</f>
        <v>0</v>
      </c>
      <c r="L59" s="156">
        <f>'додаток 3'!L60</f>
        <v>0</v>
      </c>
      <c r="M59" s="154">
        <f t="shared" si="3"/>
        <v>2317800</v>
      </c>
      <c r="N59" s="73">
        <f t="shared" si="1"/>
        <v>2317800</v>
      </c>
    </row>
    <row r="60" spans="1:14" s="13" customFormat="1" ht="31.5">
      <c r="A60" s="88"/>
      <c r="B60" s="92" t="s">
        <v>130</v>
      </c>
      <c r="C60" s="154">
        <f>'додаток 3'!C61</f>
        <v>158000</v>
      </c>
      <c r="D60" s="156">
        <f>'додаток 3'!D61</f>
        <v>0</v>
      </c>
      <c r="E60" s="156">
        <f>'додаток 3'!E61</f>
        <v>0</v>
      </c>
      <c r="F60" s="154">
        <f>'додаток 3'!F61</f>
        <v>0</v>
      </c>
      <c r="G60" s="156">
        <f>'додаток 3'!G61</f>
        <v>0</v>
      </c>
      <c r="H60" s="156">
        <f>'додаток 3'!H61</f>
        <v>0</v>
      </c>
      <c r="I60" s="156">
        <f>'додаток 3'!I61</f>
        <v>0</v>
      </c>
      <c r="J60" s="156">
        <f>'додаток 3'!J61</f>
        <v>0</v>
      </c>
      <c r="K60" s="156">
        <f>'додаток 3'!K61</f>
        <v>0</v>
      </c>
      <c r="L60" s="156">
        <f>'додаток 3'!L61</f>
        <v>0</v>
      </c>
      <c r="M60" s="154">
        <f t="shared" si="3"/>
        <v>158000</v>
      </c>
      <c r="N60" s="73">
        <f t="shared" si="1"/>
        <v>158000</v>
      </c>
    </row>
    <row r="61" spans="1:14" s="13" customFormat="1" ht="63">
      <c r="A61" s="88"/>
      <c r="B61" s="92" t="s">
        <v>247</v>
      </c>
      <c r="C61" s="154">
        <f>'додаток 3'!C62</f>
        <v>901900</v>
      </c>
      <c r="D61" s="156">
        <f>'додаток 3'!D62</f>
        <v>618750</v>
      </c>
      <c r="E61" s="156">
        <f>'додаток 3'!E62</f>
        <v>45300</v>
      </c>
      <c r="F61" s="154">
        <f>'додаток 3'!F62</f>
        <v>0</v>
      </c>
      <c r="G61" s="156">
        <f>'додаток 3'!G62</f>
        <v>0</v>
      </c>
      <c r="H61" s="156">
        <f>'додаток 3'!H62</f>
        <v>0</v>
      </c>
      <c r="I61" s="156">
        <f>'додаток 3'!I62</f>
        <v>0</v>
      </c>
      <c r="J61" s="156">
        <f>'додаток 3'!J62</f>
        <v>0</v>
      </c>
      <c r="K61" s="156">
        <f>'додаток 3'!K62</f>
        <v>0</v>
      </c>
      <c r="L61" s="156">
        <f>'додаток 3'!L62</f>
        <v>0</v>
      </c>
      <c r="M61" s="154">
        <f t="shared" si="3"/>
        <v>901900</v>
      </c>
      <c r="N61" s="73">
        <f t="shared" si="1"/>
        <v>901900</v>
      </c>
    </row>
    <row r="62" spans="1:14" s="13" customFormat="1" ht="31.5">
      <c r="A62" s="88"/>
      <c r="B62" s="92" t="s">
        <v>248</v>
      </c>
      <c r="C62" s="154">
        <f>'додаток 3'!C63</f>
        <v>859600</v>
      </c>
      <c r="D62" s="156">
        <f>'додаток 3'!D63</f>
        <v>525300</v>
      </c>
      <c r="E62" s="156">
        <f>'додаток 3'!E63</f>
        <v>42000</v>
      </c>
      <c r="F62" s="154">
        <f>'додаток 3'!F63</f>
        <v>600</v>
      </c>
      <c r="G62" s="156">
        <f>'додаток 3'!G63</f>
        <v>600</v>
      </c>
      <c r="H62" s="156">
        <f>'додаток 3'!H63</f>
        <v>300</v>
      </c>
      <c r="I62" s="156">
        <f>'додаток 3'!I63</f>
        <v>0</v>
      </c>
      <c r="J62" s="156">
        <f>'додаток 3'!J63</f>
        <v>0</v>
      </c>
      <c r="K62" s="156">
        <f>'додаток 3'!K63</f>
        <v>0</v>
      </c>
      <c r="L62" s="156">
        <f>'додаток 3'!L63</f>
        <v>0</v>
      </c>
      <c r="M62" s="154">
        <f t="shared" si="3"/>
        <v>860200</v>
      </c>
      <c r="N62" s="73">
        <f t="shared" si="1"/>
        <v>860200</v>
      </c>
    </row>
    <row r="63" spans="1:14" s="13" customFormat="1" ht="63">
      <c r="A63" s="88"/>
      <c r="B63" s="92" t="s">
        <v>249</v>
      </c>
      <c r="C63" s="154">
        <f>'додаток 3'!C64</f>
        <v>1593100</v>
      </c>
      <c r="D63" s="156">
        <f>'додаток 3'!D64</f>
        <v>746000</v>
      </c>
      <c r="E63" s="156">
        <f>'додаток 3'!E64</f>
        <v>119100</v>
      </c>
      <c r="F63" s="154">
        <f>'додаток 3'!F64</f>
        <v>0</v>
      </c>
      <c r="G63" s="156">
        <f>'додаток 3'!G64</f>
        <v>0</v>
      </c>
      <c r="H63" s="156">
        <f>'додаток 3'!H64</f>
        <v>0</v>
      </c>
      <c r="I63" s="156">
        <f>'додаток 3'!I64</f>
        <v>0</v>
      </c>
      <c r="J63" s="156">
        <f>'додаток 3'!J64</f>
        <v>0</v>
      </c>
      <c r="K63" s="156">
        <f>'додаток 3'!K64</f>
        <v>0</v>
      </c>
      <c r="L63" s="156">
        <f>'додаток 3'!L64</f>
        <v>0</v>
      </c>
      <c r="M63" s="154">
        <f t="shared" si="3"/>
        <v>1593100</v>
      </c>
      <c r="N63" s="73">
        <f t="shared" si="1"/>
        <v>1593100</v>
      </c>
    </row>
    <row r="64" spans="1:14" s="13" customFormat="1" ht="47.25">
      <c r="A64" s="88" t="s">
        <v>59</v>
      </c>
      <c r="B64" s="92" t="s">
        <v>60</v>
      </c>
      <c r="C64" s="154">
        <f>'додаток 3'!C65</f>
        <v>295700</v>
      </c>
      <c r="D64" s="156">
        <f>'додаток 3'!D65</f>
        <v>193546</v>
      </c>
      <c r="E64" s="156">
        <f>'додаток 3'!E65</f>
        <v>14900</v>
      </c>
      <c r="F64" s="154">
        <f>'додаток 3'!F65</f>
        <v>0</v>
      </c>
      <c r="G64" s="156">
        <f>'додаток 3'!G65</f>
        <v>0</v>
      </c>
      <c r="H64" s="156">
        <f>'додаток 3'!H65</f>
        <v>0</v>
      </c>
      <c r="I64" s="156">
        <f>'додаток 3'!I65</f>
        <v>0</v>
      </c>
      <c r="J64" s="156">
        <f>'додаток 3'!J65</f>
        <v>0</v>
      </c>
      <c r="K64" s="156">
        <f>'додаток 3'!K65</f>
        <v>0</v>
      </c>
      <c r="L64" s="156">
        <f>'додаток 3'!L65</f>
        <v>0</v>
      </c>
      <c r="M64" s="154">
        <f t="shared" si="3"/>
        <v>295700</v>
      </c>
      <c r="N64" s="73">
        <f t="shared" si="1"/>
        <v>295700</v>
      </c>
    </row>
    <row r="65" spans="1:14" s="13" customFormat="1" ht="15.75">
      <c r="A65" s="88" t="s">
        <v>61</v>
      </c>
      <c r="B65" s="92" t="s">
        <v>62</v>
      </c>
      <c r="C65" s="154">
        <f>'додаток 3'!C66</f>
        <v>373000</v>
      </c>
      <c r="D65" s="156">
        <f>'додаток 3'!D66</f>
        <v>276600</v>
      </c>
      <c r="E65" s="156">
        <f>'додаток 3'!E66</f>
        <v>0</v>
      </c>
      <c r="F65" s="154">
        <f>'додаток 3'!F66</f>
        <v>0</v>
      </c>
      <c r="G65" s="156">
        <f>'додаток 3'!G66</f>
        <v>0</v>
      </c>
      <c r="H65" s="156">
        <f>'додаток 3'!H66</f>
        <v>0</v>
      </c>
      <c r="I65" s="156">
        <f>'додаток 3'!I66</f>
        <v>0</v>
      </c>
      <c r="J65" s="156">
        <f>'додаток 3'!J66</f>
        <v>0</v>
      </c>
      <c r="K65" s="156">
        <f>'додаток 3'!K66</f>
        <v>0</v>
      </c>
      <c r="L65" s="156">
        <f>'додаток 3'!L66</f>
        <v>0</v>
      </c>
      <c r="M65" s="154">
        <f t="shared" si="3"/>
        <v>373000</v>
      </c>
      <c r="N65" s="73">
        <f t="shared" si="1"/>
        <v>373000</v>
      </c>
    </row>
    <row r="66" spans="1:14" s="13" customFormat="1" ht="30">
      <c r="A66" s="88" t="s">
        <v>250</v>
      </c>
      <c r="B66" s="95" t="s">
        <v>276</v>
      </c>
      <c r="C66" s="154">
        <f>'додаток 3'!C67</f>
        <v>1050000</v>
      </c>
      <c r="D66" s="156">
        <f>'додаток 3'!D67</f>
        <v>0</v>
      </c>
      <c r="E66" s="156">
        <f>'додаток 3'!E67</f>
        <v>0</v>
      </c>
      <c r="F66" s="154">
        <f>'додаток 3'!F67</f>
        <v>0</v>
      </c>
      <c r="G66" s="156">
        <f>'додаток 3'!G67</f>
        <v>0</v>
      </c>
      <c r="H66" s="156">
        <f>'додаток 3'!H67</f>
        <v>0</v>
      </c>
      <c r="I66" s="156">
        <f>'додаток 3'!I67</f>
        <v>0</v>
      </c>
      <c r="J66" s="156">
        <f>'додаток 3'!J67</f>
        <v>0</v>
      </c>
      <c r="K66" s="156">
        <f>'додаток 3'!K67</f>
        <v>0</v>
      </c>
      <c r="L66" s="156">
        <f>'додаток 3'!L67</f>
        <v>0</v>
      </c>
      <c r="M66" s="154">
        <f t="shared" si="3"/>
        <v>1050000</v>
      </c>
      <c r="N66" s="73">
        <f t="shared" si="1"/>
        <v>1050000</v>
      </c>
    </row>
    <row r="67" spans="1:14" s="13" customFormat="1" ht="45">
      <c r="A67" s="88" t="s">
        <v>153</v>
      </c>
      <c r="B67" s="95" t="s">
        <v>228</v>
      </c>
      <c r="C67" s="154">
        <f>'додаток 3'!C68</f>
        <v>10696200</v>
      </c>
      <c r="D67" s="156">
        <f>'додаток 3'!D68</f>
        <v>0</v>
      </c>
      <c r="E67" s="156">
        <f>'додаток 3'!E68</f>
        <v>0</v>
      </c>
      <c r="F67" s="154">
        <f>'додаток 3'!F68</f>
        <v>0</v>
      </c>
      <c r="G67" s="156">
        <f>'додаток 3'!G68</f>
        <v>0</v>
      </c>
      <c r="H67" s="156">
        <f>'додаток 3'!H68</f>
        <v>0</v>
      </c>
      <c r="I67" s="156">
        <f>'додаток 3'!I68</f>
        <v>0</v>
      </c>
      <c r="J67" s="156">
        <f>'додаток 3'!J68</f>
        <v>0</v>
      </c>
      <c r="K67" s="156">
        <f>'додаток 3'!K68</f>
        <v>0</v>
      </c>
      <c r="L67" s="156">
        <f>'додаток 3'!L68</f>
        <v>0</v>
      </c>
      <c r="M67" s="154">
        <f t="shared" si="3"/>
        <v>10696200</v>
      </c>
      <c r="N67" s="73">
        <f t="shared" si="1"/>
        <v>10696200</v>
      </c>
    </row>
    <row r="68" spans="1:14" s="37" customFormat="1" ht="31.5">
      <c r="A68" s="84" t="s">
        <v>20</v>
      </c>
      <c r="B68" s="85" t="s">
        <v>95</v>
      </c>
      <c r="C68" s="153">
        <f>C69+C78+C79+C80+C81+C82+C83+C84+C85+C88+C90+C95+C97+C98+C101+C102</f>
        <v>43915711</v>
      </c>
      <c r="D68" s="153">
        <f aca="true" t="shared" si="5" ref="D68:L68">D69+D78+D79+D80+D81+D82+D83+D84+D85+D88+D90+D95+D97+D98+D101+D102</f>
        <v>20048838</v>
      </c>
      <c r="E68" s="153">
        <f t="shared" si="5"/>
        <v>6044681</v>
      </c>
      <c r="F68" s="153">
        <f t="shared" si="5"/>
        <v>10098789</v>
      </c>
      <c r="G68" s="153">
        <f t="shared" si="5"/>
        <v>9636500</v>
      </c>
      <c r="H68" s="153">
        <f t="shared" si="5"/>
        <v>0</v>
      </c>
      <c r="I68" s="153">
        <f t="shared" si="5"/>
        <v>0</v>
      </c>
      <c r="J68" s="153">
        <f t="shared" si="5"/>
        <v>462289</v>
      </c>
      <c r="K68" s="153">
        <f t="shared" si="5"/>
        <v>27289</v>
      </c>
      <c r="L68" s="153">
        <f t="shared" si="5"/>
        <v>27289</v>
      </c>
      <c r="M68" s="153">
        <f>F68+C68</f>
        <v>54014500</v>
      </c>
      <c r="N68" s="73">
        <f t="shared" si="1"/>
        <v>54014500</v>
      </c>
    </row>
    <row r="69" spans="1:14" s="37" customFormat="1" ht="30">
      <c r="A69" s="88" t="s">
        <v>258</v>
      </c>
      <c r="B69" s="95" t="s">
        <v>259</v>
      </c>
      <c r="C69" s="154">
        <f>'додаток 3'!C71</f>
        <v>1666805</v>
      </c>
      <c r="D69" s="156">
        <f>'додаток 3'!D71</f>
        <v>0</v>
      </c>
      <c r="E69" s="156">
        <f>'додаток 3'!E71</f>
        <v>0</v>
      </c>
      <c r="F69" s="154">
        <f>'додаток 3'!F71</f>
        <v>0</v>
      </c>
      <c r="G69" s="156">
        <f>'додаток 3'!G71</f>
        <v>0</v>
      </c>
      <c r="H69" s="156">
        <f>'додаток 3'!H71</f>
        <v>0</v>
      </c>
      <c r="I69" s="156">
        <f>'додаток 3'!I71</f>
        <v>0</v>
      </c>
      <c r="J69" s="156">
        <f>'додаток 3'!J71</f>
        <v>0</v>
      </c>
      <c r="K69" s="156">
        <f>'додаток 3'!K71</f>
        <v>0</v>
      </c>
      <c r="L69" s="156">
        <f>'додаток 3'!L71</f>
        <v>0</v>
      </c>
      <c r="M69" s="154">
        <f>C69+F69</f>
        <v>1666805</v>
      </c>
      <c r="N69" s="73">
        <f t="shared" si="1"/>
        <v>1666805</v>
      </c>
    </row>
    <row r="70" spans="1:14" s="37" customFormat="1" ht="30">
      <c r="A70" s="88"/>
      <c r="B70" s="95" t="s">
        <v>260</v>
      </c>
      <c r="C70" s="154">
        <f>'додаток 3'!C72</f>
        <v>250000</v>
      </c>
      <c r="D70" s="156">
        <f>'додаток 3'!D72</f>
        <v>0</v>
      </c>
      <c r="E70" s="156">
        <f>'додаток 3'!E72</f>
        <v>0</v>
      </c>
      <c r="F70" s="154">
        <f>'додаток 3'!F72</f>
        <v>0</v>
      </c>
      <c r="G70" s="156">
        <f>'додаток 3'!G72</f>
        <v>0</v>
      </c>
      <c r="H70" s="156">
        <f>'додаток 3'!H72</f>
        <v>0</v>
      </c>
      <c r="I70" s="156">
        <f>'додаток 3'!I72</f>
        <v>0</v>
      </c>
      <c r="J70" s="156">
        <f>'додаток 3'!J72</f>
        <v>0</v>
      </c>
      <c r="K70" s="156">
        <f>'додаток 3'!K72</f>
        <v>0</v>
      </c>
      <c r="L70" s="156">
        <f>'додаток 3'!L72</f>
        <v>0</v>
      </c>
      <c r="M70" s="154">
        <f aca="true" t="shared" si="6" ref="M70:M114">C70+F70</f>
        <v>250000</v>
      </c>
      <c r="N70" s="73">
        <f t="shared" si="1"/>
        <v>250000</v>
      </c>
    </row>
    <row r="71" spans="1:14" s="37" customFormat="1" ht="30">
      <c r="A71" s="88"/>
      <c r="B71" s="96" t="s">
        <v>289</v>
      </c>
      <c r="C71" s="154">
        <f>'додаток 3'!C73</f>
        <v>300405</v>
      </c>
      <c r="D71" s="156">
        <f>'додаток 3'!D73</f>
        <v>0</v>
      </c>
      <c r="E71" s="156">
        <f>'додаток 3'!E73</f>
        <v>0</v>
      </c>
      <c r="F71" s="154">
        <f>'додаток 3'!F73</f>
        <v>0</v>
      </c>
      <c r="G71" s="156">
        <f>'додаток 3'!G73</f>
        <v>0</v>
      </c>
      <c r="H71" s="156">
        <f>'додаток 3'!H73</f>
        <v>0</v>
      </c>
      <c r="I71" s="156">
        <f>'додаток 3'!I73</f>
        <v>0</v>
      </c>
      <c r="J71" s="156">
        <f>'додаток 3'!J73</f>
        <v>0</v>
      </c>
      <c r="K71" s="156">
        <f>'додаток 3'!K73</f>
        <v>0</v>
      </c>
      <c r="L71" s="156">
        <f>'додаток 3'!L73</f>
        <v>0</v>
      </c>
      <c r="M71" s="154">
        <f t="shared" si="6"/>
        <v>300405</v>
      </c>
      <c r="N71" s="73">
        <f t="shared" si="1"/>
        <v>300405</v>
      </c>
    </row>
    <row r="72" spans="1:14" s="37" customFormat="1" ht="30">
      <c r="A72" s="88" t="s">
        <v>207</v>
      </c>
      <c r="B72" s="96" t="s">
        <v>290</v>
      </c>
      <c r="C72" s="154">
        <f>'додаток 3'!C74</f>
        <v>204130</v>
      </c>
      <c r="D72" s="156">
        <f>'додаток 3'!D74</f>
        <v>0</v>
      </c>
      <c r="E72" s="156">
        <f>'додаток 3'!E74</f>
        <v>0</v>
      </c>
      <c r="F72" s="154">
        <f>'додаток 3'!F74</f>
        <v>0</v>
      </c>
      <c r="G72" s="156">
        <f>'додаток 3'!G74</f>
        <v>0</v>
      </c>
      <c r="H72" s="156">
        <f>'додаток 3'!H74</f>
        <v>0</v>
      </c>
      <c r="I72" s="156">
        <f>'додаток 3'!I74</f>
        <v>0</v>
      </c>
      <c r="J72" s="156">
        <f>'додаток 3'!J74</f>
        <v>0</v>
      </c>
      <c r="K72" s="156">
        <f>'додаток 3'!K74</f>
        <v>0</v>
      </c>
      <c r="L72" s="156">
        <f>'додаток 3'!L74</f>
        <v>0</v>
      </c>
      <c r="M72" s="154">
        <f t="shared" si="6"/>
        <v>204130</v>
      </c>
      <c r="N72" s="73">
        <f t="shared" si="1"/>
        <v>204130</v>
      </c>
    </row>
    <row r="73" spans="1:14" s="37" customFormat="1" ht="30">
      <c r="A73" s="88"/>
      <c r="B73" s="96" t="s">
        <v>291</v>
      </c>
      <c r="C73" s="154">
        <f>'додаток 3'!C75</f>
        <v>73120</v>
      </c>
      <c r="D73" s="156">
        <f>'додаток 3'!D75</f>
        <v>0</v>
      </c>
      <c r="E73" s="156">
        <f>'додаток 3'!E75</f>
        <v>0</v>
      </c>
      <c r="F73" s="154">
        <f>'додаток 3'!F75</f>
        <v>0</v>
      </c>
      <c r="G73" s="156">
        <f>'додаток 3'!G75</f>
        <v>0</v>
      </c>
      <c r="H73" s="156">
        <f>'додаток 3'!H75</f>
        <v>0</v>
      </c>
      <c r="I73" s="156">
        <f>'додаток 3'!I75</f>
        <v>0</v>
      </c>
      <c r="J73" s="156">
        <f>'додаток 3'!J75</f>
        <v>0</v>
      </c>
      <c r="K73" s="156">
        <f>'додаток 3'!K75</f>
        <v>0</v>
      </c>
      <c r="L73" s="156">
        <f>'додаток 3'!L75</f>
        <v>0</v>
      </c>
      <c r="M73" s="154">
        <f t="shared" si="6"/>
        <v>73120</v>
      </c>
      <c r="N73" s="73">
        <f t="shared" si="1"/>
        <v>73120</v>
      </c>
    </row>
    <row r="74" spans="1:14" s="37" customFormat="1" ht="90">
      <c r="A74" s="88"/>
      <c r="B74" s="96" t="s">
        <v>292</v>
      </c>
      <c r="C74" s="154">
        <f>'додаток 3'!C76</f>
        <v>23155</v>
      </c>
      <c r="D74" s="156">
        <f>'додаток 3'!D76</f>
        <v>0</v>
      </c>
      <c r="E74" s="156">
        <f>'додаток 3'!E76</f>
        <v>0</v>
      </c>
      <c r="F74" s="154">
        <f>'додаток 3'!F76</f>
        <v>0</v>
      </c>
      <c r="G74" s="156">
        <f>'додаток 3'!G76</f>
        <v>0</v>
      </c>
      <c r="H74" s="156">
        <f>'додаток 3'!H76</f>
        <v>0</v>
      </c>
      <c r="I74" s="156">
        <f>'додаток 3'!I76</f>
        <v>0</v>
      </c>
      <c r="J74" s="156">
        <f>'додаток 3'!J76</f>
        <v>0</v>
      </c>
      <c r="K74" s="156">
        <f>'додаток 3'!K76</f>
        <v>0</v>
      </c>
      <c r="L74" s="156">
        <f>'додаток 3'!L76</f>
        <v>0</v>
      </c>
      <c r="M74" s="154">
        <f t="shared" si="6"/>
        <v>23155</v>
      </c>
      <c r="N74" s="73">
        <f t="shared" si="1"/>
        <v>23155</v>
      </c>
    </row>
    <row r="75" spans="1:14" s="37" customFormat="1" ht="18.75" customHeight="1">
      <c r="A75" s="88"/>
      <c r="B75" s="95" t="s">
        <v>293</v>
      </c>
      <c r="C75" s="154">
        <f>'додаток 3'!C77</f>
        <v>1116400</v>
      </c>
      <c r="D75" s="156">
        <f>'додаток 3'!D77</f>
        <v>0</v>
      </c>
      <c r="E75" s="156">
        <f>'додаток 3'!E77</f>
        <v>0</v>
      </c>
      <c r="F75" s="154">
        <f>'додаток 3'!F77</f>
        <v>0</v>
      </c>
      <c r="G75" s="156">
        <f>'додаток 3'!G77</f>
        <v>0</v>
      </c>
      <c r="H75" s="156">
        <f>'додаток 3'!H77</f>
        <v>0</v>
      </c>
      <c r="I75" s="156">
        <f>'додаток 3'!I77</f>
        <v>0</v>
      </c>
      <c r="J75" s="156">
        <f>'додаток 3'!J77</f>
        <v>0</v>
      </c>
      <c r="K75" s="156">
        <f>'додаток 3'!K77</f>
        <v>0</v>
      </c>
      <c r="L75" s="156">
        <f>'додаток 3'!L77</f>
        <v>0</v>
      </c>
      <c r="M75" s="154">
        <f t="shared" si="6"/>
        <v>1116400</v>
      </c>
      <c r="N75" s="73">
        <f t="shared" si="1"/>
        <v>1116400</v>
      </c>
    </row>
    <row r="76" spans="1:14" s="37" customFormat="1" ht="30">
      <c r="A76" s="88" t="s">
        <v>207</v>
      </c>
      <c r="B76" s="95" t="s">
        <v>294</v>
      </c>
      <c r="C76" s="154">
        <f>'додаток 3'!C78</f>
        <v>616400</v>
      </c>
      <c r="D76" s="156">
        <f>'додаток 3'!D78</f>
        <v>0</v>
      </c>
      <c r="E76" s="156">
        <f>'додаток 3'!E78</f>
        <v>0</v>
      </c>
      <c r="F76" s="154">
        <f>'додаток 3'!F78</f>
        <v>0</v>
      </c>
      <c r="G76" s="156">
        <f>'додаток 3'!G78</f>
        <v>0</v>
      </c>
      <c r="H76" s="156">
        <f>'додаток 3'!H78</f>
        <v>0</v>
      </c>
      <c r="I76" s="156">
        <f>'додаток 3'!I78</f>
        <v>0</v>
      </c>
      <c r="J76" s="156">
        <f>'додаток 3'!J78</f>
        <v>0</v>
      </c>
      <c r="K76" s="156">
        <f>'додаток 3'!K78</f>
        <v>0</v>
      </c>
      <c r="L76" s="156">
        <f>'додаток 3'!L78</f>
        <v>0</v>
      </c>
      <c r="M76" s="154">
        <f t="shared" si="6"/>
        <v>616400</v>
      </c>
      <c r="N76" s="73">
        <f t="shared" si="1"/>
        <v>616400</v>
      </c>
    </row>
    <row r="77" spans="1:14" s="37" customFormat="1" ht="45">
      <c r="A77" s="88"/>
      <c r="B77" s="95" t="s">
        <v>295</v>
      </c>
      <c r="C77" s="154">
        <f>'додаток 3'!C79</f>
        <v>500000</v>
      </c>
      <c r="D77" s="156">
        <f>'додаток 3'!D79</f>
        <v>0</v>
      </c>
      <c r="E77" s="156">
        <f>'додаток 3'!E79</f>
        <v>0</v>
      </c>
      <c r="F77" s="154">
        <f>'додаток 3'!F79</f>
        <v>0</v>
      </c>
      <c r="G77" s="156">
        <f>'додаток 3'!G79</f>
        <v>0</v>
      </c>
      <c r="H77" s="156">
        <f>'додаток 3'!H79</f>
        <v>0</v>
      </c>
      <c r="I77" s="156">
        <f>'додаток 3'!I79</f>
        <v>0</v>
      </c>
      <c r="J77" s="156">
        <f>'додаток 3'!J79</f>
        <v>0</v>
      </c>
      <c r="K77" s="156">
        <f>'додаток 3'!K79</f>
        <v>0</v>
      </c>
      <c r="L77" s="156">
        <f>'додаток 3'!L79</f>
        <v>0</v>
      </c>
      <c r="M77" s="154">
        <f t="shared" si="6"/>
        <v>500000</v>
      </c>
      <c r="N77" s="73">
        <f t="shared" si="1"/>
        <v>500000</v>
      </c>
    </row>
    <row r="78" spans="1:14" s="37" customFormat="1" ht="47.25">
      <c r="A78" s="88" t="s">
        <v>21</v>
      </c>
      <c r="B78" s="97" t="s">
        <v>255</v>
      </c>
      <c r="C78" s="154">
        <f>'додаток 3'!C80</f>
        <v>460900</v>
      </c>
      <c r="D78" s="156">
        <f>'додаток 3'!D80</f>
        <v>0</v>
      </c>
      <c r="E78" s="156">
        <f>'додаток 3'!E80</f>
        <v>0</v>
      </c>
      <c r="F78" s="154">
        <f>'додаток 3'!F80</f>
        <v>0</v>
      </c>
      <c r="G78" s="156">
        <f>'додаток 3'!G80</f>
        <v>0</v>
      </c>
      <c r="H78" s="156">
        <f>'додаток 3'!H80</f>
        <v>0</v>
      </c>
      <c r="I78" s="156">
        <f>'додаток 3'!I80</f>
        <v>0</v>
      </c>
      <c r="J78" s="156">
        <f>'додаток 3'!J80</f>
        <v>0</v>
      </c>
      <c r="K78" s="156">
        <f>'додаток 3'!K80</f>
        <v>0</v>
      </c>
      <c r="L78" s="156">
        <f>'додаток 3'!L80</f>
        <v>0</v>
      </c>
      <c r="M78" s="154">
        <f t="shared" si="6"/>
        <v>460900</v>
      </c>
      <c r="N78" s="73">
        <f aca="true" t="shared" si="7" ref="N78:N137">C78+F78</f>
        <v>460900</v>
      </c>
    </row>
    <row r="79" spans="1:14" s="37" customFormat="1" ht="31.5">
      <c r="A79" s="88" t="s">
        <v>2</v>
      </c>
      <c r="B79" s="97" t="s">
        <v>3</v>
      </c>
      <c r="C79" s="154">
        <f>'додаток 3'!C81</f>
        <v>230300</v>
      </c>
      <c r="D79" s="156">
        <f>'додаток 3'!D81</f>
        <v>0</v>
      </c>
      <c r="E79" s="156">
        <f>'додаток 3'!E81</f>
        <v>0</v>
      </c>
      <c r="F79" s="154">
        <f>'додаток 3'!F81</f>
        <v>0</v>
      </c>
      <c r="G79" s="156">
        <f>'додаток 3'!G81</f>
        <v>0</v>
      </c>
      <c r="H79" s="156">
        <f>'додаток 3'!H81</f>
        <v>0</v>
      </c>
      <c r="I79" s="156">
        <f>'додаток 3'!I81</f>
        <v>0</v>
      </c>
      <c r="J79" s="156">
        <f>'додаток 3'!J81</f>
        <v>0</v>
      </c>
      <c r="K79" s="156">
        <f>'додаток 3'!K81</f>
        <v>0</v>
      </c>
      <c r="L79" s="156">
        <f>'додаток 3'!L81</f>
        <v>0</v>
      </c>
      <c r="M79" s="154">
        <f t="shared" si="6"/>
        <v>230300</v>
      </c>
      <c r="N79" s="73">
        <f t="shared" si="7"/>
        <v>230300</v>
      </c>
    </row>
    <row r="80" spans="1:14" s="37" customFormat="1" ht="31.5">
      <c r="A80" s="88" t="s">
        <v>22</v>
      </c>
      <c r="B80" s="98" t="s">
        <v>84</v>
      </c>
      <c r="C80" s="154">
        <f>'додаток 3'!C82</f>
        <v>3463450</v>
      </c>
      <c r="D80" s="156">
        <f>'додаток 3'!D82</f>
        <v>1838830</v>
      </c>
      <c r="E80" s="156">
        <f>'додаток 3'!E82</f>
        <v>516590</v>
      </c>
      <c r="F80" s="154">
        <f>'додаток 3'!F82</f>
        <v>1050000</v>
      </c>
      <c r="G80" s="156">
        <f>'додаток 3'!G82</f>
        <v>1050000</v>
      </c>
      <c r="H80" s="156">
        <f>'додаток 3'!H82</f>
        <v>0</v>
      </c>
      <c r="I80" s="156">
        <f>'додаток 3'!I82</f>
        <v>0</v>
      </c>
      <c r="J80" s="156">
        <f>'додаток 3'!J82</f>
        <v>0</v>
      </c>
      <c r="K80" s="156">
        <f>'додаток 3'!K82</f>
        <v>0</v>
      </c>
      <c r="L80" s="156">
        <f>'додаток 3'!L82</f>
        <v>0</v>
      </c>
      <c r="M80" s="154">
        <f t="shared" si="6"/>
        <v>4513450</v>
      </c>
      <c r="N80" s="73">
        <f t="shared" si="7"/>
        <v>4513450</v>
      </c>
    </row>
    <row r="81" spans="1:14" s="37" customFormat="1" ht="15.75">
      <c r="A81" s="88" t="s">
        <v>27</v>
      </c>
      <c r="B81" s="99" t="s">
        <v>224</v>
      </c>
      <c r="C81" s="154">
        <f>'додаток 3'!C105</f>
        <v>1659700</v>
      </c>
      <c r="D81" s="156">
        <f>'додаток 3'!D105</f>
        <v>800458</v>
      </c>
      <c r="E81" s="156">
        <f>'додаток 3'!E105</f>
        <v>220200</v>
      </c>
      <c r="F81" s="154">
        <f>'додаток 3'!F105</f>
        <v>0</v>
      </c>
      <c r="G81" s="156">
        <f>'додаток 3'!G105</f>
        <v>0</v>
      </c>
      <c r="H81" s="156">
        <f>'додаток 3'!H105</f>
        <v>0</v>
      </c>
      <c r="I81" s="156">
        <f>'додаток 3'!I105</f>
        <v>0</v>
      </c>
      <c r="J81" s="156">
        <f>'додаток 3'!J105</f>
        <v>0</v>
      </c>
      <c r="K81" s="156">
        <f>'додаток 3'!K105</f>
        <v>0</v>
      </c>
      <c r="L81" s="156">
        <f>'додаток 3'!L105</f>
        <v>0</v>
      </c>
      <c r="M81" s="154">
        <f t="shared" si="6"/>
        <v>1659700</v>
      </c>
      <c r="N81" s="73">
        <f t="shared" si="7"/>
        <v>1659700</v>
      </c>
    </row>
    <row r="82" spans="1:14" s="37" customFormat="1" ht="31.5">
      <c r="A82" s="88" t="s">
        <v>180</v>
      </c>
      <c r="B82" s="93" t="s">
        <v>188</v>
      </c>
      <c r="C82" s="154">
        <f>'додаток 3'!C106</f>
        <v>215000</v>
      </c>
      <c r="D82" s="156">
        <f>'додаток 3'!D106</f>
        <v>125000</v>
      </c>
      <c r="E82" s="156">
        <f>'додаток 3'!E106</f>
        <v>26000</v>
      </c>
      <c r="F82" s="154">
        <f>'додаток 3'!F106</f>
        <v>0</v>
      </c>
      <c r="G82" s="156">
        <f>'додаток 3'!G106</f>
        <v>0</v>
      </c>
      <c r="H82" s="156">
        <f>'додаток 3'!H106</f>
        <v>0</v>
      </c>
      <c r="I82" s="156">
        <f>'додаток 3'!I106</f>
        <v>0</v>
      </c>
      <c r="J82" s="156">
        <f>'додаток 3'!J106</f>
        <v>0</v>
      </c>
      <c r="K82" s="156">
        <f>'додаток 3'!K106</f>
        <v>0</v>
      </c>
      <c r="L82" s="156">
        <f>'додаток 3'!L106</f>
        <v>0</v>
      </c>
      <c r="M82" s="154">
        <f t="shared" si="6"/>
        <v>215000</v>
      </c>
      <c r="N82" s="73">
        <f t="shared" si="7"/>
        <v>215000</v>
      </c>
    </row>
    <row r="83" spans="1:14" s="37" customFormat="1" ht="47.25">
      <c r="A83" s="88" t="s">
        <v>23</v>
      </c>
      <c r="B83" s="97" t="s">
        <v>122</v>
      </c>
      <c r="C83" s="154">
        <f>'додаток 3'!C83</f>
        <v>24998650</v>
      </c>
      <c r="D83" s="156">
        <f>'додаток 3'!D83</f>
        <v>12194260</v>
      </c>
      <c r="E83" s="156">
        <f>'додаток 3'!E83</f>
        <v>4489640</v>
      </c>
      <c r="F83" s="154">
        <f>'додаток 3'!F83</f>
        <v>8121500</v>
      </c>
      <c r="G83" s="156">
        <f>'додаток 3'!G83</f>
        <v>7686500</v>
      </c>
      <c r="H83" s="156">
        <f>'додаток 3'!H83</f>
        <v>0</v>
      </c>
      <c r="I83" s="156">
        <f>'додаток 3'!I83</f>
        <v>0</v>
      </c>
      <c r="J83" s="156">
        <f>'додаток 3'!J83</f>
        <v>435000</v>
      </c>
      <c r="K83" s="156">
        <f>'додаток 3'!K83</f>
        <v>0</v>
      </c>
      <c r="L83" s="156">
        <f>'додаток 3'!L83</f>
        <v>0</v>
      </c>
      <c r="M83" s="154">
        <f t="shared" si="6"/>
        <v>33120150</v>
      </c>
      <c r="N83" s="73">
        <f t="shared" si="7"/>
        <v>33120150</v>
      </c>
    </row>
    <row r="84" spans="1:14" s="37" customFormat="1" ht="31.5">
      <c r="A84" s="88" t="s">
        <v>13</v>
      </c>
      <c r="B84" s="93" t="s">
        <v>198</v>
      </c>
      <c r="C84" s="154">
        <f>'додаток 3'!C91</f>
        <v>969200</v>
      </c>
      <c r="D84" s="156">
        <f>'додаток 3'!D91</f>
        <v>641625</v>
      </c>
      <c r="E84" s="156">
        <f>'додаток 3'!E91</f>
        <v>29233</v>
      </c>
      <c r="F84" s="154">
        <f>'додаток 3'!F91</f>
        <v>0</v>
      </c>
      <c r="G84" s="156">
        <f>'додаток 3'!G91</f>
        <v>0</v>
      </c>
      <c r="H84" s="156">
        <f>'додаток 3'!H91</f>
        <v>0</v>
      </c>
      <c r="I84" s="156">
        <f>'додаток 3'!I91</f>
        <v>0</v>
      </c>
      <c r="J84" s="156">
        <f>'додаток 3'!J91</f>
        <v>0</v>
      </c>
      <c r="K84" s="156">
        <f>'додаток 3'!K91</f>
        <v>0</v>
      </c>
      <c r="L84" s="156">
        <f>'додаток 3'!L91</f>
        <v>0</v>
      </c>
      <c r="M84" s="154">
        <f t="shared" si="6"/>
        <v>969200</v>
      </c>
      <c r="N84" s="73">
        <f t="shared" si="7"/>
        <v>969200</v>
      </c>
    </row>
    <row r="85" spans="1:14" s="37" customFormat="1" ht="47.25">
      <c r="A85" s="88" t="s">
        <v>14</v>
      </c>
      <c r="B85" s="93" t="s">
        <v>197</v>
      </c>
      <c r="C85" s="154">
        <f>'додаток 3'!C92</f>
        <v>76100</v>
      </c>
      <c r="D85" s="156">
        <f>'додаток 3'!D92</f>
        <v>1280</v>
      </c>
      <c r="E85" s="156">
        <f>'додаток 3'!E92</f>
        <v>0</v>
      </c>
      <c r="F85" s="154">
        <f>'додаток 3'!F92</f>
        <v>0</v>
      </c>
      <c r="G85" s="156">
        <f>'додаток 3'!G92</f>
        <v>0</v>
      </c>
      <c r="H85" s="156">
        <f>'додаток 3'!H92</f>
        <v>0</v>
      </c>
      <c r="I85" s="156">
        <f>'додаток 3'!I92</f>
        <v>0</v>
      </c>
      <c r="J85" s="156">
        <f>'додаток 3'!J92</f>
        <v>0</v>
      </c>
      <c r="K85" s="156">
        <f>'додаток 3'!K92</f>
        <v>0</v>
      </c>
      <c r="L85" s="156">
        <f>'додаток 3'!L92</f>
        <v>0</v>
      </c>
      <c r="M85" s="154">
        <f t="shared" si="6"/>
        <v>76100</v>
      </c>
      <c r="N85" s="73">
        <f t="shared" si="7"/>
        <v>76100</v>
      </c>
    </row>
    <row r="86" spans="1:14" s="37" customFormat="1" ht="31.5">
      <c r="A86" s="88" t="s">
        <v>207</v>
      </c>
      <c r="B86" s="93" t="s">
        <v>225</v>
      </c>
      <c r="C86" s="154">
        <f>'додаток 3'!C93</f>
        <v>65917</v>
      </c>
      <c r="D86" s="156">
        <f>'додаток 3'!D93</f>
        <v>1280</v>
      </c>
      <c r="E86" s="156">
        <f>'додаток 3'!E93</f>
        <v>0</v>
      </c>
      <c r="F86" s="154">
        <f>'додаток 3'!F93</f>
        <v>0</v>
      </c>
      <c r="G86" s="156">
        <f>'додаток 3'!G93</f>
        <v>0</v>
      </c>
      <c r="H86" s="156">
        <f>'додаток 3'!H93</f>
        <v>0</v>
      </c>
      <c r="I86" s="156">
        <f>'додаток 3'!I93</f>
        <v>0</v>
      </c>
      <c r="J86" s="156">
        <f>'додаток 3'!J93</f>
        <v>0</v>
      </c>
      <c r="K86" s="156">
        <f>'додаток 3'!K93</f>
        <v>0</v>
      </c>
      <c r="L86" s="156">
        <f>'додаток 3'!L93</f>
        <v>0</v>
      </c>
      <c r="M86" s="154">
        <f t="shared" si="6"/>
        <v>65917</v>
      </c>
      <c r="N86" s="73">
        <f t="shared" si="7"/>
        <v>65917</v>
      </c>
    </row>
    <row r="87" spans="1:14" s="37" customFormat="1" ht="78.75">
      <c r="A87" s="88"/>
      <c r="B87" s="92" t="s">
        <v>270</v>
      </c>
      <c r="C87" s="154">
        <f>'додаток 3'!C94</f>
        <v>10183</v>
      </c>
      <c r="D87" s="156">
        <f>'додаток 3'!D94</f>
        <v>0</v>
      </c>
      <c r="E87" s="156">
        <f>'додаток 3'!E94</f>
        <v>0</v>
      </c>
      <c r="F87" s="154">
        <f>'додаток 3'!F94</f>
        <v>0</v>
      </c>
      <c r="G87" s="156">
        <f>'додаток 3'!G94</f>
        <v>0</v>
      </c>
      <c r="H87" s="156">
        <f>'додаток 3'!H94</f>
        <v>0</v>
      </c>
      <c r="I87" s="156">
        <f>'додаток 3'!I94</f>
        <v>0</v>
      </c>
      <c r="J87" s="156">
        <f>'додаток 3'!J94</f>
        <v>0</v>
      </c>
      <c r="K87" s="156">
        <f>'додаток 3'!K94</f>
        <v>0</v>
      </c>
      <c r="L87" s="156">
        <f>'додаток 3'!L94</f>
        <v>0</v>
      </c>
      <c r="M87" s="154">
        <f t="shared" si="6"/>
        <v>10183</v>
      </c>
      <c r="N87" s="73">
        <f t="shared" si="7"/>
        <v>10183</v>
      </c>
    </row>
    <row r="88" spans="1:14" s="37" customFormat="1" ht="47.25">
      <c r="A88" s="88" t="s">
        <v>15</v>
      </c>
      <c r="B88" s="93" t="s">
        <v>98</v>
      </c>
      <c r="C88" s="154">
        <f>'додаток 3'!C95</f>
        <v>701200</v>
      </c>
      <c r="D88" s="156">
        <f>'додаток 3'!D95</f>
        <v>0</v>
      </c>
      <c r="E88" s="156">
        <f>'додаток 3'!E95</f>
        <v>0</v>
      </c>
      <c r="F88" s="154">
        <f>'додаток 3'!F95</f>
        <v>0</v>
      </c>
      <c r="G88" s="156">
        <f>'додаток 3'!G95</f>
        <v>0</v>
      </c>
      <c r="H88" s="156">
        <f>'додаток 3'!H95</f>
        <v>0</v>
      </c>
      <c r="I88" s="156">
        <f>'додаток 3'!I95</f>
        <v>0</v>
      </c>
      <c r="J88" s="156">
        <f>'додаток 3'!J95</f>
        <v>0</v>
      </c>
      <c r="K88" s="156">
        <f>'додаток 3'!K95</f>
        <v>0</v>
      </c>
      <c r="L88" s="156">
        <f>'додаток 3'!L95</f>
        <v>0</v>
      </c>
      <c r="M88" s="154">
        <f t="shared" si="6"/>
        <v>701200</v>
      </c>
      <c r="N88" s="73">
        <f t="shared" si="7"/>
        <v>701200</v>
      </c>
    </row>
    <row r="89" spans="1:14" s="37" customFormat="1" ht="31.5">
      <c r="A89" s="88" t="s">
        <v>207</v>
      </c>
      <c r="B89" s="93" t="s">
        <v>225</v>
      </c>
      <c r="C89" s="154">
        <f>'додаток 3'!C96</f>
        <v>621200</v>
      </c>
      <c r="D89" s="156">
        <f>'додаток 3'!D96</f>
        <v>0</v>
      </c>
      <c r="E89" s="156">
        <f>'додаток 3'!E96</f>
        <v>0</v>
      </c>
      <c r="F89" s="154">
        <f>'додаток 3'!F96</f>
        <v>0</v>
      </c>
      <c r="G89" s="156">
        <f>'додаток 3'!G96</f>
        <v>0</v>
      </c>
      <c r="H89" s="156">
        <f>'додаток 3'!H96</f>
        <v>0</v>
      </c>
      <c r="I89" s="156">
        <f>'додаток 3'!I96</f>
        <v>0</v>
      </c>
      <c r="J89" s="156">
        <f>'додаток 3'!J96</f>
        <v>0</v>
      </c>
      <c r="K89" s="156">
        <f>'додаток 3'!K96</f>
        <v>0</v>
      </c>
      <c r="L89" s="156">
        <f>'додаток 3'!L96</f>
        <v>0</v>
      </c>
      <c r="M89" s="154">
        <f t="shared" si="6"/>
        <v>621200</v>
      </c>
      <c r="N89" s="73">
        <f t="shared" si="7"/>
        <v>621200</v>
      </c>
    </row>
    <row r="90" spans="1:14" s="37" customFormat="1" ht="15.75">
      <c r="A90" s="88" t="s">
        <v>16</v>
      </c>
      <c r="B90" s="93" t="s">
        <v>99</v>
      </c>
      <c r="C90" s="154">
        <f>'додаток 3'!C97</f>
        <v>955611</v>
      </c>
      <c r="D90" s="156">
        <f>'додаток 3'!D97</f>
        <v>520447</v>
      </c>
      <c r="E90" s="156">
        <f>'додаток 3'!E97</f>
        <v>94567</v>
      </c>
      <c r="F90" s="154">
        <f>'додаток 3'!F97</f>
        <v>18489</v>
      </c>
      <c r="G90" s="156">
        <f>'додаток 3'!G97</f>
        <v>0</v>
      </c>
      <c r="H90" s="156">
        <f>'додаток 3'!H97</f>
        <v>0</v>
      </c>
      <c r="I90" s="156">
        <f>'додаток 3'!I97</f>
        <v>0</v>
      </c>
      <c r="J90" s="156">
        <f>'додаток 3'!J97</f>
        <v>18489</v>
      </c>
      <c r="K90" s="156">
        <f>'додаток 3'!K97</f>
        <v>18489</v>
      </c>
      <c r="L90" s="156">
        <f>'додаток 3'!L97</f>
        <v>18489</v>
      </c>
      <c r="M90" s="154">
        <f t="shared" si="6"/>
        <v>974100</v>
      </c>
      <c r="N90" s="73">
        <f t="shared" si="7"/>
        <v>974100</v>
      </c>
    </row>
    <row r="91" spans="1:14" s="37" customFormat="1" ht="47.25">
      <c r="A91" s="88" t="s">
        <v>207</v>
      </c>
      <c r="B91" s="100" t="s">
        <v>312</v>
      </c>
      <c r="C91" s="154">
        <f>'додаток 3'!C98</f>
        <v>321511</v>
      </c>
      <c r="D91" s="156">
        <f>'додаток 3'!D98</f>
        <v>169145</v>
      </c>
      <c r="E91" s="156">
        <f>'додаток 3'!E98</f>
        <v>54282</v>
      </c>
      <c r="F91" s="154">
        <f>'додаток 3'!F98</f>
        <v>18489</v>
      </c>
      <c r="G91" s="156">
        <f>'додаток 3'!G98</f>
        <v>0</v>
      </c>
      <c r="H91" s="156">
        <f>'додаток 3'!H98</f>
        <v>0</v>
      </c>
      <c r="I91" s="156">
        <f>'додаток 3'!I98</f>
        <v>0</v>
      </c>
      <c r="J91" s="156">
        <f>'додаток 3'!J98</f>
        <v>18489</v>
      </c>
      <c r="K91" s="156">
        <f>'додаток 3'!K98</f>
        <v>18489</v>
      </c>
      <c r="L91" s="156">
        <f>'додаток 3'!L98</f>
        <v>18489</v>
      </c>
      <c r="M91" s="154">
        <f t="shared" si="6"/>
        <v>340000</v>
      </c>
      <c r="N91" s="73">
        <f t="shared" si="7"/>
        <v>340000</v>
      </c>
    </row>
    <row r="92" spans="1:14" s="37" customFormat="1" ht="47.25">
      <c r="A92" s="88"/>
      <c r="B92" s="93" t="s">
        <v>313</v>
      </c>
      <c r="C92" s="154">
        <f>'додаток 3'!C99</f>
        <v>328235</v>
      </c>
      <c r="D92" s="156">
        <f>'додаток 3'!D99</f>
        <v>163528</v>
      </c>
      <c r="E92" s="156">
        <f>'додаток 3'!E99</f>
        <v>30436</v>
      </c>
      <c r="F92" s="154">
        <f>'додаток 3'!F99</f>
        <v>0</v>
      </c>
      <c r="G92" s="156">
        <f>'додаток 3'!G99</f>
        <v>0</v>
      </c>
      <c r="H92" s="156">
        <f>'додаток 3'!H99</f>
        <v>0</v>
      </c>
      <c r="I92" s="156">
        <f>'додаток 3'!I99</f>
        <v>0</v>
      </c>
      <c r="J92" s="156">
        <f>'додаток 3'!J99</f>
        <v>0</v>
      </c>
      <c r="K92" s="156">
        <f>'додаток 3'!K99</f>
        <v>0</v>
      </c>
      <c r="L92" s="156">
        <f>'додаток 3'!L99</f>
        <v>0</v>
      </c>
      <c r="M92" s="154">
        <f t="shared" si="6"/>
        <v>328235</v>
      </c>
      <c r="N92" s="73">
        <f t="shared" si="7"/>
        <v>328235</v>
      </c>
    </row>
    <row r="93" spans="1:14" s="37" customFormat="1" ht="78.75">
      <c r="A93" s="88"/>
      <c r="B93" s="93" t="s">
        <v>296</v>
      </c>
      <c r="C93" s="154">
        <f>'додаток 3'!C100</f>
        <v>305865</v>
      </c>
      <c r="D93" s="156">
        <f>'додаток 3'!D100</f>
        <v>187774</v>
      </c>
      <c r="E93" s="156">
        <f>'додаток 3'!E100</f>
        <v>9849</v>
      </c>
      <c r="F93" s="154">
        <f>'додаток 3'!F100</f>
        <v>0</v>
      </c>
      <c r="G93" s="156">
        <f>'додаток 3'!G100</f>
        <v>0</v>
      </c>
      <c r="H93" s="156">
        <f>'додаток 3'!H100</f>
        <v>0</v>
      </c>
      <c r="I93" s="156">
        <f>'додаток 3'!I100</f>
        <v>0</v>
      </c>
      <c r="J93" s="156">
        <f>'додаток 3'!J100</f>
        <v>0</v>
      </c>
      <c r="K93" s="156">
        <f>'додаток 3'!K100</f>
        <v>0</v>
      </c>
      <c r="L93" s="156">
        <f>'додаток 3'!L100</f>
        <v>0</v>
      </c>
      <c r="M93" s="154">
        <f t="shared" si="6"/>
        <v>305865</v>
      </c>
      <c r="N93" s="73">
        <f t="shared" si="7"/>
        <v>305865</v>
      </c>
    </row>
    <row r="94" spans="1:14" s="37" customFormat="1" ht="31.5">
      <c r="A94" s="88"/>
      <c r="B94" s="93" t="s">
        <v>225</v>
      </c>
      <c r="C94" s="154">
        <f>'додаток 3'!C101</f>
        <v>21700</v>
      </c>
      <c r="D94" s="156">
        <f>'додаток 3'!D101</f>
        <v>0</v>
      </c>
      <c r="E94" s="156">
        <f>'додаток 3'!E101</f>
        <v>0</v>
      </c>
      <c r="F94" s="154">
        <f>'додаток 3'!F101</f>
        <v>0</v>
      </c>
      <c r="G94" s="156">
        <f>'додаток 3'!G101</f>
        <v>0</v>
      </c>
      <c r="H94" s="156">
        <f>'додаток 3'!H101</f>
        <v>0</v>
      </c>
      <c r="I94" s="156">
        <f>'додаток 3'!I101</f>
        <v>0</v>
      </c>
      <c r="J94" s="156">
        <f>'додаток 3'!J101</f>
        <v>0</v>
      </c>
      <c r="K94" s="156">
        <f>'додаток 3'!K101</f>
        <v>0</v>
      </c>
      <c r="L94" s="156">
        <f>'додаток 3'!L101</f>
        <v>0</v>
      </c>
      <c r="M94" s="154">
        <f t="shared" si="6"/>
        <v>21700</v>
      </c>
      <c r="N94" s="73">
        <f t="shared" si="7"/>
        <v>21700</v>
      </c>
    </row>
    <row r="95" spans="1:14" s="37" customFormat="1" ht="110.25">
      <c r="A95" s="88" t="s">
        <v>1</v>
      </c>
      <c r="B95" s="93" t="s">
        <v>187</v>
      </c>
      <c r="C95" s="154">
        <f>'додаток 3'!C102</f>
        <v>1468000</v>
      </c>
      <c r="D95" s="156">
        <f>'додаток 3'!D102</f>
        <v>0</v>
      </c>
      <c r="E95" s="156">
        <f>'додаток 3'!E102</f>
        <v>0</v>
      </c>
      <c r="F95" s="154">
        <f>'додаток 3'!F102</f>
        <v>900000</v>
      </c>
      <c r="G95" s="156">
        <f>'додаток 3'!G102</f>
        <v>900000</v>
      </c>
      <c r="H95" s="156">
        <f>'додаток 3'!H102</f>
        <v>0</v>
      </c>
      <c r="I95" s="156">
        <f>'додаток 3'!I102</f>
        <v>0</v>
      </c>
      <c r="J95" s="156">
        <f>'додаток 3'!J102</f>
        <v>0</v>
      </c>
      <c r="K95" s="156">
        <f>'додаток 3'!K102</f>
        <v>0</v>
      </c>
      <c r="L95" s="156">
        <f>'додаток 3'!L102</f>
        <v>0</v>
      </c>
      <c r="M95" s="154">
        <f t="shared" si="6"/>
        <v>2368000</v>
      </c>
      <c r="N95" s="73">
        <f t="shared" si="7"/>
        <v>2368000</v>
      </c>
    </row>
    <row r="96" spans="1:14" s="37" customFormat="1" ht="47.25">
      <c r="A96" s="88" t="s">
        <v>207</v>
      </c>
      <c r="B96" s="93" t="s">
        <v>226</v>
      </c>
      <c r="C96" s="154">
        <f>'додаток 3'!C103</f>
        <v>1468000</v>
      </c>
      <c r="D96" s="156">
        <f>'додаток 3'!D103</f>
        <v>0</v>
      </c>
      <c r="E96" s="156">
        <f>'додаток 3'!E103</f>
        <v>0</v>
      </c>
      <c r="F96" s="154">
        <f>'додаток 3'!F103</f>
        <v>0</v>
      </c>
      <c r="G96" s="156">
        <f>'додаток 3'!G103</f>
        <v>0</v>
      </c>
      <c r="H96" s="156">
        <f>'додаток 3'!H103</f>
        <v>0</v>
      </c>
      <c r="I96" s="156">
        <f>'додаток 3'!I103</f>
        <v>0</v>
      </c>
      <c r="J96" s="156">
        <f>'додаток 3'!J103</f>
        <v>0</v>
      </c>
      <c r="K96" s="156">
        <f>'додаток 3'!K103</f>
        <v>0</v>
      </c>
      <c r="L96" s="156">
        <f>'додаток 3'!L103</f>
        <v>0</v>
      </c>
      <c r="M96" s="154">
        <f t="shared" si="6"/>
        <v>1468000</v>
      </c>
      <c r="N96" s="73">
        <f t="shared" si="7"/>
        <v>1468000</v>
      </c>
    </row>
    <row r="97" spans="1:14" s="37" customFormat="1" ht="30.75" customHeight="1">
      <c r="A97" s="88" t="s">
        <v>24</v>
      </c>
      <c r="B97" s="101" t="s">
        <v>137</v>
      </c>
      <c r="C97" s="154">
        <f>'додаток 3'!C84</f>
        <v>4243000</v>
      </c>
      <c r="D97" s="156">
        <f>'додаток 3'!D84</f>
        <v>2728160</v>
      </c>
      <c r="E97" s="156">
        <f>'додаток 3'!E84</f>
        <v>178800</v>
      </c>
      <c r="F97" s="154">
        <f>'додаток 3'!F84</f>
        <v>8800</v>
      </c>
      <c r="G97" s="156">
        <f>'додаток 3'!G84</f>
        <v>0</v>
      </c>
      <c r="H97" s="156">
        <f>'додаток 3'!H84</f>
        <v>0</v>
      </c>
      <c r="I97" s="156">
        <f>'додаток 3'!I84</f>
        <v>0</v>
      </c>
      <c r="J97" s="156">
        <f>'додаток 3'!J84</f>
        <v>8800</v>
      </c>
      <c r="K97" s="156">
        <f>'додаток 3'!K84</f>
        <v>8800</v>
      </c>
      <c r="L97" s="156">
        <f>'додаток 3'!L84</f>
        <v>8800</v>
      </c>
      <c r="M97" s="154">
        <f t="shared" si="6"/>
        <v>4251800</v>
      </c>
      <c r="N97" s="73">
        <f t="shared" si="7"/>
        <v>4251800</v>
      </c>
    </row>
    <row r="98" spans="1:14" s="37" customFormat="1" ht="15.75">
      <c r="A98" s="88" t="s">
        <v>25</v>
      </c>
      <c r="B98" s="102" t="s">
        <v>279</v>
      </c>
      <c r="C98" s="154">
        <f>'додаток 3'!C85</f>
        <v>2301495</v>
      </c>
      <c r="D98" s="156">
        <f>'додаток 3'!D85</f>
        <v>1198778</v>
      </c>
      <c r="E98" s="156">
        <f>'додаток 3'!E85</f>
        <v>489651</v>
      </c>
      <c r="F98" s="154">
        <f>'додаток 3'!F85</f>
        <v>0</v>
      </c>
      <c r="G98" s="156">
        <f>'додаток 3'!G85</f>
        <v>0</v>
      </c>
      <c r="H98" s="156">
        <f>'додаток 3'!H85</f>
        <v>0</v>
      </c>
      <c r="I98" s="156">
        <f>'додаток 3'!I85</f>
        <v>0</v>
      </c>
      <c r="J98" s="156">
        <f>'додаток 3'!J85</f>
        <v>0</v>
      </c>
      <c r="K98" s="156">
        <f>'додаток 3'!K85</f>
        <v>0</v>
      </c>
      <c r="L98" s="156">
        <f>'додаток 3'!L85</f>
        <v>0</v>
      </c>
      <c r="M98" s="154">
        <f t="shared" si="6"/>
        <v>2301495</v>
      </c>
      <c r="N98" s="73">
        <f t="shared" si="7"/>
        <v>2301495</v>
      </c>
    </row>
    <row r="99" spans="1:14" s="37" customFormat="1" ht="47.25">
      <c r="A99" s="88" t="s">
        <v>207</v>
      </c>
      <c r="B99" s="102" t="s">
        <v>280</v>
      </c>
      <c r="C99" s="154">
        <f>'додаток 3'!C86</f>
        <v>1105100</v>
      </c>
      <c r="D99" s="156">
        <f>'додаток 3'!D86</f>
        <v>530178</v>
      </c>
      <c r="E99" s="156">
        <f>'додаток 3'!E86</f>
        <v>338151</v>
      </c>
      <c r="F99" s="154">
        <f>'додаток 3'!F86</f>
        <v>0</v>
      </c>
      <c r="G99" s="156">
        <f>'додаток 3'!G86</f>
        <v>0</v>
      </c>
      <c r="H99" s="156">
        <f>'додаток 3'!H86</f>
        <v>0</v>
      </c>
      <c r="I99" s="156">
        <f>'додаток 3'!I86</f>
        <v>0</v>
      </c>
      <c r="J99" s="156">
        <f>'додаток 3'!J86</f>
        <v>0</v>
      </c>
      <c r="K99" s="156">
        <f>'додаток 3'!K86</f>
        <v>0</v>
      </c>
      <c r="L99" s="156">
        <f>'додаток 3'!L86</f>
        <v>0</v>
      </c>
      <c r="M99" s="154">
        <f t="shared" si="6"/>
        <v>1105100</v>
      </c>
      <c r="N99" s="73">
        <f t="shared" si="7"/>
        <v>1105100</v>
      </c>
    </row>
    <row r="100" spans="1:14" s="37" customFormat="1" ht="63.75" customHeight="1">
      <c r="A100" s="88"/>
      <c r="B100" s="102" t="s">
        <v>281</v>
      </c>
      <c r="C100" s="154">
        <f>'додаток 3'!C87</f>
        <v>1196395</v>
      </c>
      <c r="D100" s="156">
        <f>'додаток 3'!D87</f>
        <v>668600</v>
      </c>
      <c r="E100" s="156">
        <f>'додаток 3'!E87</f>
        <v>151500</v>
      </c>
      <c r="F100" s="154">
        <f>'додаток 3'!F87</f>
        <v>0</v>
      </c>
      <c r="G100" s="156">
        <f>'додаток 3'!G87</f>
        <v>0</v>
      </c>
      <c r="H100" s="156">
        <f>'додаток 3'!H87</f>
        <v>0</v>
      </c>
      <c r="I100" s="156">
        <f>'додаток 3'!I87</f>
        <v>0</v>
      </c>
      <c r="J100" s="156">
        <f>'додаток 3'!J87</f>
        <v>0</v>
      </c>
      <c r="K100" s="156">
        <f>'додаток 3'!K87</f>
        <v>0</v>
      </c>
      <c r="L100" s="156">
        <f>'додаток 3'!L87</f>
        <v>0</v>
      </c>
      <c r="M100" s="154">
        <f t="shared" si="6"/>
        <v>1196395</v>
      </c>
      <c r="N100" s="73">
        <f t="shared" si="7"/>
        <v>1196395</v>
      </c>
    </row>
    <row r="101" spans="1:14" s="37" customFormat="1" ht="78.75">
      <c r="A101" s="88" t="s">
        <v>202</v>
      </c>
      <c r="B101" s="97" t="s">
        <v>203</v>
      </c>
      <c r="C101" s="154">
        <f>'додаток 3'!C88</f>
        <v>486300</v>
      </c>
      <c r="D101" s="156">
        <f>'додаток 3'!D88</f>
        <v>0</v>
      </c>
      <c r="E101" s="156">
        <f>'додаток 3'!E88</f>
        <v>0</v>
      </c>
      <c r="F101" s="154">
        <f>'додаток 3'!F88</f>
        <v>0</v>
      </c>
      <c r="G101" s="156">
        <f>'додаток 3'!G88</f>
        <v>0</v>
      </c>
      <c r="H101" s="156">
        <f>'додаток 3'!H88</f>
        <v>0</v>
      </c>
      <c r="I101" s="156">
        <f>'додаток 3'!I88</f>
        <v>0</v>
      </c>
      <c r="J101" s="156">
        <f>'додаток 3'!J88</f>
        <v>0</v>
      </c>
      <c r="K101" s="156">
        <f>'додаток 3'!K88</f>
        <v>0</v>
      </c>
      <c r="L101" s="156">
        <f>'додаток 3'!L88</f>
        <v>0</v>
      </c>
      <c r="M101" s="154">
        <f t="shared" si="6"/>
        <v>486300</v>
      </c>
      <c r="N101" s="73">
        <f t="shared" si="7"/>
        <v>486300</v>
      </c>
    </row>
    <row r="102" spans="1:14" s="37" customFormat="1" ht="31.5">
      <c r="A102" s="88" t="s">
        <v>204</v>
      </c>
      <c r="B102" s="97" t="s">
        <v>205</v>
      </c>
      <c r="C102" s="154">
        <f>'додаток 3'!C89</f>
        <v>20000</v>
      </c>
      <c r="D102" s="156">
        <f>'додаток 3'!D89</f>
        <v>0</v>
      </c>
      <c r="E102" s="156">
        <f>'додаток 3'!E89</f>
        <v>0</v>
      </c>
      <c r="F102" s="154">
        <f>'додаток 3'!F89</f>
        <v>0</v>
      </c>
      <c r="G102" s="156">
        <f>'додаток 3'!G89</f>
        <v>0</v>
      </c>
      <c r="H102" s="156">
        <f>'додаток 3'!H89</f>
        <v>0</v>
      </c>
      <c r="I102" s="156">
        <f>'додаток 3'!I89</f>
        <v>0</v>
      </c>
      <c r="J102" s="156">
        <f>'додаток 3'!J89</f>
        <v>0</v>
      </c>
      <c r="K102" s="156">
        <f>'додаток 3'!K89</f>
        <v>0</v>
      </c>
      <c r="L102" s="156">
        <f>'додаток 3'!L89</f>
        <v>0</v>
      </c>
      <c r="M102" s="154">
        <f t="shared" si="6"/>
        <v>20000</v>
      </c>
      <c r="N102" s="73">
        <f t="shared" si="7"/>
        <v>20000</v>
      </c>
    </row>
    <row r="103" spans="1:14" s="37" customFormat="1" ht="15.75">
      <c r="A103" s="84">
        <v>110000</v>
      </c>
      <c r="B103" s="85" t="s">
        <v>100</v>
      </c>
      <c r="C103" s="153">
        <f>C104+C105+C106+C107+C108+C109+C110</f>
        <v>30915500</v>
      </c>
      <c r="D103" s="153">
        <f aca="true" t="shared" si="8" ref="D103:L103">D104+D105+D106+D107+D108+D109+D110</f>
        <v>10343100</v>
      </c>
      <c r="E103" s="153">
        <f t="shared" si="8"/>
        <v>1507761</v>
      </c>
      <c r="F103" s="153">
        <f t="shared" si="8"/>
        <v>950100</v>
      </c>
      <c r="G103" s="153">
        <f t="shared" si="8"/>
        <v>532200</v>
      </c>
      <c r="H103" s="153">
        <f t="shared" si="8"/>
        <v>77930</v>
      </c>
      <c r="I103" s="153">
        <f t="shared" si="8"/>
        <v>56800</v>
      </c>
      <c r="J103" s="153">
        <f t="shared" si="8"/>
        <v>417900</v>
      </c>
      <c r="K103" s="153">
        <f t="shared" si="8"/>
        <v>325300</v>
      </c>
      <c r="L103" s="153">
        <f t="shared" si="8"/>
        <v>325300</v>
      </c>
      <c r="M103" s="153">
        <f>F103+C103</f>
        <v>31865600</v>
      </c>
      <c r="N103" s="73">
        <f t="shared" si="7"/>
        <v>31865600</v>
      </c>
    </row>
    <row r="104" spans="1:14" s="37" customFormat="1" ht="15.75">
      <c r="A104" s="88" t="s">
        <v>29</v>
      </c>
      <c r="B104" s="93" t="s">
        <v>80</v>
      </c>
      <c r="C104" s="154">
        <f>'додаток 3'!C111</f>
        <v>9797670</v>
      </c>
      <c r="D104" s="156">
        <f>'додаток 3'!D111</f>
        <v>0</v>
      </c>
      <c r="E104" s="156">
        <f>'додаток 3'!E111</f>
        <v>0</v>
      </c>
      <c r="F104" s="154">
        <f>'додаток 3'!F111</f>
        <v>0</v>
      </c>
      <c r="G104" s="156">
        <f>'додаток 3'!G111</f>
        <v>0</v>
      </c>
      <c r="H104" s="156">
        <f>'додаток 3'!H111</f>
        <v>0</v>
      </c>
      <c r="I104" s="156">
        <f>'додаток 3'!I111</f>
        <v>0</v>
      </c>
      <c r="J104" s="156">
        <f>'додаток 3'!J111</f>
        <v>0</v>
      </c>
      <c r="K104" s="156">
        <f>'додаток 3'!K111</f>
        <v>0</v>
      </c>
      <c r="L104" s="156">
        <f>'додаток 3'!L111</f>
        <v>0</v>
      </c>
      <c r="M104" s="154">
        <f t="shared" si="6"/>
        <v>9797670</v>
      </c>
      <c r="N104" s="73">
        <f t="shared" si="7"/>
        <v>9797670</v>
      </c>
    </row>
    <row r="105" spans="1:14" s="37" customFormat="1" ht="47.25">
      <c r="A105" s="88" t="s">
        <v>30</v>
      </c>
      <c r="B105" s="93" t="s">
        <v>101</v>
      </c>
      <c r="C105" s="154">
        <f>'додаток 3'!C112</f>
        <v>3245400</v>
      </c>
      <c r="D105" s="156">
        <f>'додаток 3'!D112</f>
        <v>0</v>
      </c>
      <c r="E105" s="156">
        <f>'додаток 3'!E112</f>
        <v>0</v>
      </c>
      <c r="F105" s="154">
        <f>'додаток 3'!F112</f>
        <v>0</v>
      </c>
      <c r="G105" s="156">
        <f>'додаток 3'!G112</f>
        <v>0</v>
      </c>
      <c r="H105" s="156">
        <f>'додаток 3'!H112</f>
        <v>0</v>
      </c>
      <c r="I105" s="156">
        <f>'додаток 3'!I112</f>
        <v>0</v>
      </c>
      <c r="J105" s="156">
        <f>'додаток 3'!J112</f>
        <v>0</v>
      </c>
      <c r="K105" s="156">
        <f>'додаток 3'!K112</f>
        <v>0</v>
      </c>
      <c r="L105" s="156">
        <f>'додаток 3'!L112</f>
        <v>0</v>
      </c>
      <c r="M105" s="154">
        <f t="shared" si="6"/>
        <v>3245400</v>
      </c>
      <c r="N105" s="73">
        <f t="shared" si="7"/>
        <v>3245400</v>
      </c>
    </row>
    <row r="106" spans="1:14" s="37" customFormat="1" ht="15.75">
      <c r="A106" s="88" t="s">
        <v>31</v>
      </c>
      <c r="B106" s="93" t="s">
        <v>102</v>
      </c>
      <c r="C106" s="154">
        <f>'додаток 3'!C69+'додаток 3'!C113</f>
        <v>8449190</v>
      </c>
      <c r="D106" s="156">
        <f>'додаток 3'!D69+'додаток 3'!D113</f>
        <v>5477100</v>
      </c>
      <c r="E106" s="156">
        <f>'додаток 3'!E69+'додаток 3'!E113</f>
        <v>643590</v>
      </c>
      <c r="F106" s="154">
        <f>'додаток 3'!F69+'додаток 3'!F113</f>
        <v>543300</v>
      </c>
      <c r="G106" s="156">
        <f>'додаток 3'!G69+'додаток 3'!G113</f>
        <v>169000</v>
      </c>
      <c r="H106" s="156">
        <f>'додаток 3'!H69+'додаток 3'!H113</f>
        <v>37930</v>
      </c>
      <c r="I106" s="156">
        <f>'додаток 3'!I69+'додаток 3'!I113</f>
        <v>14000</v>
      </c>
      <c r="J106" s="156">
        <f>'додаток 3'!J69+'додаток 3'!J113</f>
        <v>374300</v>
      </c>
      <c r="K106" s="156">
        <f>'додаток 3'!K69+'додаток 3'!K113</f>
        <v>325300</v>
      </c>
      <c r="L106" s="156">
        <f>'додаток 3'!L69+'додаток 3'!L113</f>
        <v>325300</v>
      </c>
      <c r="M106" s="154">
        <f t="shared" si="6"/>
        <v>8992490</v>
      </c>
      <c r="N106" s="73">
        <f t="shared" si="7"/>
        <v>8992490</v>
      </c>
    </row>
    <row r="107" spans="1:14" s="37" customFormat="1" ht="15.75">
      <c r="A107" s="88" t="s">
        <v>32</v>
      </c>
      <c r="B107" s="93" t="s">
        <v>103</v>
      </c>
      <c r="C107" s="154">
        <f>'додаток 3'!C114</f>
        <v>3161920</v>
      </c>
      <c r="D107" s="156">
        <f>'додаток 3'!D114</f>
        <v>2043600</v>
      </c>
      <c r="E107" s="156">
        <f>'додаток 3'!E114</f>
        <v>306520</v>
      </c>
      <c r="F107" s="154">
        <f>'додаток 3'!F114</f>
        <v>100000</v>
      </c>
      <c r="G107" s="156">
        <f>'додаток 3'!G114</f>
        <v>96000</v>
      </c>
      <c r="H107" s="156">
        <f>'додаток 3'!H114</f>
        <v>20000</v>
      </c>
      <c r="I107" s="156">
        <f>'додаток 3'!I114</f>
        <v>40000</v>
      </c>
      <c r="J107" s="156">
        <f>'додаток 3'!J114</f>
        <v>4000</v>
      </c>
      <c r="K107" s="156">
        <f>'додаток 3'!K114</f>
        <v>0</v>
      </c>
      <c r="L107" s="156">
        <f>'додаток 3'!L114</f>
        <v>0</v>
      </c>
      <c r="M107" s="154">
        <f t="shared" si="6"/>
        <v>3261920</v>
      </c>
      <c r="N107" s="73">
        <f t="shared" si="7"/>
        <v>3261920</v>
      </c>
    </row>
    <row r="108" spans="1:14" s="37" customFormat="1" ht="15.75">
      <c r="A108" s="88" t="s">
        <v>33</v>
      </c>
      <c r="B108" s="93" t="s">
        <v>104</v>
      </c>
      <c r="C108" s="154">
        <f>'додаток 3'!C115</f>
        <v>3482607</v>
      </c>
      <c r="D108" s="156">
        <f>'додаток 3'!D115</f>
        <v>2118500</v>
      </c>
      <c r="E108" s="156">
        <f>'додаток 3'!E115</f>
        <v>441107</v>
      </c>
      <c r="F108" s="154">
        <f>'додаток 3'!F115</f>
        <v>301800</v>
      </c>
      <c r="G108" s="156">
        <f>'додаток 3'!G115</f>
        <v>262200</v>
      </c>
      <c r="H108" s="156">
        <f>'додаток 3'!H115</f>
        <v>20000</v>
      </c>
      <c r="I108" s="156">
        <f>'додаток 3'!I115</f>
        <v>2800</v>
      </c>
      <c r="J108" s="156">
        <f>'додаток 3'!J115</f>
        <v>39600</v>
      </c>
      <c r="K108" s="156">
        <f>'додаток 3'!K115</f>
        <v>0</v>
      </c>
      <c r="L108" s="156">
        <f>'додаток 3'!L115</f>
        <v>0</v>
      </c>
      <c r="M108" s="154">
        <f t="shared" si="6"/>
        <v>3784407</v>
      </c>
      <c r="N108" s="73">
        <f t="shared" si="7"/>
        <v>3784407</v>
      </c>
    </row>
    <row r="109" spans="1:14" s="37" customFormat="1" ht="47.25">
      <c r="A109" s="88" t="s">
        <v>34</v>
      </c>
      <c r="B109" s="93" t="s">
        <v>105</v>
      </c>
      <c r="C109" s="154">
        <f>'додаток 3'!C116</f>
        <v>689284</v>
      </c>
      <c r="D109" s="156">
        <f>'додаток 3'!D116</f>
        <v>433700</v>
      </c>
      <c r="E109" s="156">
        <f>'додаток 3'!E116</f>
        <v>24184</v>
      </c>
      <c r="F109" s="154">
        <f>'додаток 3'!F116</f>
        <v>5000</v>
      </c>
      <c r="G109" s="156">
        <f>'додаток 3'!G116</f>
        <v>5000</v>
      </c>
      <c r="H109" s="156">
        <f>'додаток 3'!H116</f>
        <v>0</v>
      </c>
      <c r="I109" s="156">
        <f>'додаток 3'!I116</f>
        <v>0</v>
      </c>
      <c r="J109" s="156">
        <f>'додаток 3'!J116</f>
        <v>0</v>
      </c>
      <c r="K109" s="156">
        <f>'додаток 3'!K116</f>
        <v>0</v>
      </c>
      <c r="L109" s="156">
        <f>'додаток 3'!L116</f>
        <v>0</v>
      </c>
      <c r="M109" s="154">
        <f t="shared" si="6"/>
        <v>694284</v>
      </c>
      <c r="N109" s="73">
        <f t="shared" si="7"/>
        <v>694284</v>
      </c>
    </row>
    <row r="110" spans="1:14" s="37" customFormat="1" ht="31.5">
      <c r="A110" s="88" t="s">
        <v>35</v>
      </c>
      <c r="B110" s="100" t="s">
        <v>177</v>
      </c>
      <c r="C110" s="154">
        <f>'додаток 3'!C117</f>
        <v>2089429</v>
      </c>
      <c r="D110" s="156">
        <f>'додаток 3'!D117</f>
        <v>270200</v>
      </c>
      <c r="E110" s="156">
        <f>'додаток 3'!E117</f>
        <v>92360</v>
      </c>
      <c r="F110" s="154">
        <f>'додаток 3'!F117</f>
        <v>0</v>
      </c>
      <c r="G110" s="156">
        <f>'додаток 3'!G117</f>
        <v>0</v>
      </c>
      <c r="H110" s="156">
        <f>'додаток 3'!H117</f>
        <v>0</v>
      </c>
      <c r="I110" s="156">
        <f>'додаток 3'!I117</f>
        <v>0</v>
      </c>
      <c r="J110" s="156">
        <f>'додаток 3'!J117</f>
        <v>0</v>
      </c>
      <c r="K110" s="156">
        <f>'додаток 3'!K117</f>
        <v>0</v>
      </c>
      <c r="L110" s="156">
        <f>'додаток 3'!L117</f>
        <v>0</v>
      </c>
      <c r="M110" s="154">
        <f t="shared" si="6"/>
        <v>2089429</v>
      </c>
      <c r="N110" s="73">
        <f t="shared" si="7"/>
        <v>2089429</v>
      </c>
    </row>
    <row r="111" spans="1:14" s="37" customFormat="1" ht="31.5">
      <c r="A111" s="88" t="s">
        <v>207</v>
      </c>
      <c r="B111" s="93" t="s">
        <v>131</v>
      </c>
      <c r="C111" s="154">
        <f>'додаток 3'!C118</f>
        <v>240328</v>
      </c>
      <c r="D111" s="156">
        <f>'додаток 3'!D118</f>
        <v>127600</v>
      </c>
      <c r="E111" s="156">
        <f>'додаток 3'!E118</f>
        <v>46180</v>
      </c>
      <c r="F111" s="154">
        <f>'додаток 3'!F118</f>
        <v>0</v>
      </c>
      <c r="G111" s="156">
        <f>'додаток 3'!G118</f>
        <v>0</v>
      </c>
      <c r="H111" s="156">
        <f>'додаток 3'!H118</f>
        <v>0</v>
      </c>
      <c r="I111" s="156">
        <f>'додаток 3'!I118</f>
        <v>0</v>
      </c>
      <c r="J111" s="156">
        <f>'додаток 3'!J118</f>
        <v>0</v>
      </c>
      <c r="K111" s="156">
        <f>'додаток 3'!K118</f>
        <v>0</v>
      </c>
      <c r="L111" s="156">
        <f>'додаток 3'!L118</f>
        <v>0</v>
      </c>
      <c r="M111" s="154">
        <f t="shared" si="6"/>
        <v>240328</v>
      </c>
      <c r="N111" s="73">
        <f t="shared" si="7"/>
        <v>240328</v>
      </c>
    </row>
    <row r="112" spans="1:14" s="37" customFormat="1" ht="31.5">
      <c r="A112" s="88"/>
      <c r="B112" s="93" t="s">
        <v>132</v>
      </c>
      <c r="C112" s="154">
        <f>'додаток 3'!C119</f>
        <v>207781</v>
      </c>
      <c r="D112" s="156">
        <f>'додаток 3'!D119</f>
        <v>102600</v>
      </c>
      <c r="E112" s="156">
        <f>'додаток 3'!E119</f>
        <v>46180</v>
      </c>
      <c r="F112" s="154">
        <f>'додаток 3'!F119</f>
        <v>0</v>
      </c>
      <c r="G112" s="156">
        <f>'додаток 3'!G119</f>
        <v>0</v>
      </c>
      <c r="H112" s="156">
        <f>'додаток 3'!H119</f>
        <v>0</v>
      </c>
      <c r="I112" s="156">
        <f>'додаток 3'!I119</f>
        <v>0</v>
      </c>
      <c r="J112" s="156">
        <f>'додаток 3'!J119</f>
        <v>0</v>
      </c>
      <c r="K112" s="156">
        <f>'додаток 3'!K119</f>
        <v>0</v>
      </c>
      <c r="L112" s="156">
        <f>'додаток 3'!L119</f>
        <v>0</v>
      </c>
      <c r="M112" s="154">
        <f t="shared" si="6"/>
        <v>207781</v>
      </c>
      <c r="N112" s="73">
        <f t="shared" si="7"/>
        <v>207781</v>
      </c>
    </row>
    <row r="113" spans="1:14" s="37" customFormat="1" ht="15.75">
      <c r="A113" s="88"/>
      <c r="B113" s="93" t="s">
        <v>148</v>
      </c>
      <c r="C113" s="154">
        <f>'додаток 3'!C120</f>
        <v>1571320</v>
      </c>
      <c r="D113" s="156">
        <f>'додаток 3'!D120</f>
        <v>40000</v>
      </c>
      <c r="E113" s="156">
        <f>'додаток 3'!E120</f>
        <v>0</v>
      </c>
      <c r="F113" s="154">
        <f>'додаток 3'!F120</f>
        <v>0</v>
      </c>
      <c r="G113" s="156">
        <f>'додаток 3'!G120</f>
        <v>0</v>
      </c>
      <c r="H113" s="156">
        <f>'додаток 3'!H120</f>
        <v>0</v>
      </c>
      <c r="I113" s="156">
        <f>'додаток 3'!I120</f>
        <v>0</v>
      </c>
      <c r="J113" s="156">
        <f>'додаток 3'!J120</f>
        <v>0</v>
      </c>
      <c r="K113" s="156">
        <f>'додаток 3'!K120</f>
        <v>0</v>
      </c>
      <c r="L113" s="156">
        <f>'додаток 3'!L120</f>
        <v>0</v>
      </c>
      <c r="M113" s="154">
        <f t="shared" si="6"/>
        <v>1571320</v>
      </c>
      <c r="N113" s="73">
        <f t="shared" si="7"/>
        <v>1571320</v>
      </c>
    </row>
    <row r="114" spans="1:14" s="37" customFormat="1" ht="63">
      <c r="A114" s="88"/>
      <c r="B114" s="93" t="s">
        <v>302</v>
      </c>
      <c r="C114" s="154">
        <f>'додаток 3'!C121</f>
        <v>70000</v>
      </c>
      <c r="D114" s="156">
        <f>'додаток 3'!D121</f>
        <v>0</v>
      </c>
      <c r="E114" s="156">
        <f>'додаток 3'!E121</f>
        <v>0</v>
      </c>
      <c r="F114" s="154">
        <f>'додаток 3'!F121</f>
        <v>0</v>
      </c>
      <c r="G114" s="156">
        <f>'додаток 3'!G121</f>
        <v>0</v>
      </c>
      <c r="H114" s="156">
        <f>'додаток 3'!H121</f>
        <v>0</v>
      </c>
      <c r="I114" s="156">
        <f>'додаток 3'!I121</f>
        <v>0</v>
      </c>
      <c r="J114" s="156">
        <f>'додаток 3'!J121</f>
        <v>0</v>
      </c>
      <c r="K114" s="156">
        <f>'додаток 3'!K121</f>
        <v>0</v>
      </c>
      <c r="L114" s="156">
        <f>'додаток 3'!L121</f>
        <v>0</v>
      </c>
      <c r="M114" s="154">
        <f t="shared" si="6"/>
        <v>70000</v>
      </c>
      <c r="N114" s="73">
        <f t="shared" si="7"/>
        <v>70000</v>
      </c>
    </row>
    <row r="115" spans="1:14" s="37" customFormat="1" ht="15.75">
      <c r="A115" s="84">
        <v>130000</v>
      </c>
      <c r="B115" s="85" t="s">
        <v>106</v>
      </c>
      <c r="C115" s="153">
        <f>C116+C117+C118+C119+C120+C121+C122+C123+C124</f>
        <v>13219820</v>
      </c>
      <c r="D115" s="153">
        <f aca="true" t="shared" si="9" ref="D115:L115">D116+D117+D118+D119+D120+D121+D122+D123+D124</f>
        <v>3853220</v>
      </c>
      <c r="E115" s="153">
        <f t="shared" si="9"/>
        <v>234171</v>
      </c>
      <c r="F115" s="153">
        <f t="shared" si="9"/>
        <v>582000</v>
      </c>
      <c r="G115" s="153">
        <f t="shared" si="9"/>
        <v>17000</v>
      </c>
      <c r="H115" s="153">
        <f t="shared" si="9"/>
        <v>0</v>
      </c>
      <c r="I115" s="153">
        <f t="shared" si="9"/>
        <v>7000</v>
      </c>
      <c r="J115" s="153">
        <f t="shared" si="9"/>
        <v>565000</v>
      </c>
      <c r="K115" s="153">
        <f t="shared" si="9"/>
        <v>565000</v>
      </c>
      <c r="L115" s="153">
        <f t="shared" si="9"/>
        <v>565000</v>
      </c>
      <c r="M115" s="153">
        <f>F115+C115</f>
        <v>13801820</v>
      </c>
      <c r="N115" s="73">
        <f t="shared" si="7"/>
        <v>13801820</v>
      </c>
    </row>
    <row r="116" spans="1:14" s="37" customFormat="1" ht="31.5">
      <c r="A116" s="88" t="s">
        <v>39</v>
      </c>
      <c r="B116" s="93" t="s">
        <v>107</v>
      </c>
      <c r="C116" s="154">
        <f>'додаток 3'!C123+'додаток 3'!C39</f>
        <v>3407100</v>
      </c>
      <c r="D116" s="156">
        <f>'додаток 3'!D123+'додаток 3'!D39</f>
        <v>0</v>
      </c>
      <c r="E116" s="156">
        <f>'додаток 3'!E123+'додаток 3'!E39</f>
        <v>0</v>
      </c>
      <c r="F116" s="154">
        <f>'додаток 3'!F123+'додаток 3'!F39</f>
        <v>0</v>
      </c>
      <c r="G116" s="156">
        <f>'додаток 3'!G123+'додаток 3'!G39</f>
        <v>0</v>
      </c>
      <c r="H116" s="156">
        <f>'додаток 3'!H123+'додаток 3'!H39</f>
        <v>0</v>
      </c>
      <c r="I116" s="156">
        <f>'додаток 3'!I123+'додаток 3'!I39</f>
        <v>0</v>
      </c>
      <c r="J116" s="156">
        <f>'додаток 3'!J123+'додаток 3'!J39</f>
        <v>0</v>
      </c>
      <c r="K116" s="154">
        <f>'додаток 3'!K123+'додаток 3'!K39</f>
        <v>0</v>
      </c>
      <c r="L116" s="154">
        <f>'додаток 3'!L123+'додаток 3'!L39</f>
        <v>0</v>
      </c>
      <c r="M116" s="154">
        <f>C116+F116</f>
        <v>3407100</v>
      </c>
      <c r="N116" s="73">
        <f t="shared" si="7"/>
        <v>3407100</v>
      </c>
    </row>
    <row r="117" spans="1:14" s="37" customFormat="1" ht="47.25">
      <c r="A117" s="88" t="s">
        <v>40</v>
      </c>
      <c r="B117" s="93" t="s">
        <v>108</v>
      </c>
      <c r="C117" s="154">
        <f>'додаток 3'!C124</f>
        <v>2131000</v>
      </c>
      <c r="D117" s="156">
        <f>'додаток 3'!D124</f>
        <v>1263300</v>
      </c>
      <c r="E117" s="156">
        <f>'додаток 3'!E124</f>
        <v>121700</v>
      </c>
      <c r="F117" s="154">
        <f>'додаток 3'!F124</f>
        <v>42000</v>
      </c>
      <c r="G117" s="156">
        <f>'додаток 3'!G124</f>
        <v>17000</v>
      </c>
      <c r="H117" s="156">
        <f>'додаток 3'!H124</f>
        <v>0</v>
      </c>
      <c r="I117" s="156">
        <f>'додаток 3'!I124</f>
        <v>7000</v>
      </c>
      <c r="J117" s="156">
        <f>'додаток 3'!J124</f>
        <v>25000</v>
      </c>
      <c r="K117" s="156">
        <f>'додаток 3'!K124</f>
        <v>25000</v>
      </c>
      <c r="L117" s="156">
        <f>'додаток 3'!L124</f>
        <v>25000</v>
      </c>
      <c r="M117" s="154">
        <f aca="true" t="shared" si="10" ref="M117:M124">C117+F117</f>
        <v>2173000</v>
      </c>
      <c r="N117" s="73">
        <f t="shared" si="7"/>
        <v>2173000</v>
      </c>
    </row>
    <row r="118" spans="1:14" s="37" customFormat="1" ht="47.25">
      <c r="A118" s="88" t="s">
        <v>41</v>
      </c>
      <c r="B118" s="93" t="s">
        <v>109</v>
      </c>
      <c r="C118" s="154">
        <f>'додаток 3'!C125</f>
        <v>716800</v>
      </c>
      <c r="D118" s="156">
        <f>'додаток 3'!D125</f>
        <v>0</v>
      </c>
      <c r="E118" s="156">
        <f>'додаток 3'!E125</f>
        <v>0</v>
      </c>
      <c r="F118" s="154">
        <f>'додаток 3'!F125</f>
        <v>0</v>
      </c>
      <c r="G118" s="156">
        <f>'додаток 3'!G125</f>
        <v>0</v>
      </c>
      <c r="H118" s="156">
        <f>'додаток 3'!H125</f>
        <v>0</v>
      </c>
      <c r="I118" s="156">
        <f>'додаток 3'!I125</f>
        <v>0</v>
      </c>
      <c r="J118" s="156">
        <f>'додаток 3'!J125</f>
        <v>0</v>
      </c>
      <c r="K118" s="154">
        <f>'додаток 3'!K125</f>
        <v>0</v>
      </c>
      <c r="L118" s="154">
        <f>'додаток 3'!L125</f>
        <v>0</v>
      </c>
      <c r="M118" s="154">
        <f t="shared" si="10"/>
        <v>716800</v>
      </c>
      <c r="N118" s="73">
        <f t="shared" si="7"/>
        <v>716800</v>
      </c>
    </row>
    <row r="119" spans="1:14" s="37" customFormat="1" ht="63">
      <c r="A119" s="88" t="s">
        <v>135</v>
      </c>
      <c r="B119" s="93" t="s">
        <v>208</v>
      </c>
      <c r="C119" s="154">
        <f>'додаток 3'!C126</f>
        <v>624000</v>
      </c>
      <c r="D119" s="156">
        <f>'додаток 3'!D126</f>
        <v>311167</v>
      </c>
      <c r="E119" s="156">
        <f>'додаток 3'!E126</f>
        <v>13771</v>
      </c>
      <c r="F119" s="154">
        <f>'додаток 3'!F126</f>
        <v>0</v>
      </c>
      <c r="G119" s="156">
        <f>'додаток 3'!G126</f>
        <v>0</v>
      </c>
      <c r="H119" s="156">
        <f>'додаток 3'!H126</f>
        <v>0</v>
      </c>
      <c r="I119" s="156">
        <f>'додаток 3'!I126</f>
        <v>0</v>
      </c>
      <c r="J119" s="156">
        <f>'додаток 3'!J126</f>
        <v>0</v>
      </c>
      <c r="K119" s="154">
        <f>'додаток 3'!K126</f>
        <v>0</v>
      </c>
      <c r="L119" s="154">
        <f>'додаток 3'!L126</f>
        <v>0</v>
      </c>
      <c r="M119" s="154">
        <f t="shared" si="10"/>
        <v>624000</v>
      </c>
      <c r="N119" s="73">
        <f t="shared" si="7"/>
        <v>624000</v>
      </c>
    </row>
    <row r="120" spans="1:14" s="37" customFormat="1" ht="47.25">
      <c r="A120" s="88" t="s">
        <v>42</v>
      </c>
      <c r="B120" s="93" t="s">
        <v>110</v>
      </c>
      <c r="C120" s="154">
        <f>'додаток 3'!C127+'додаток 3'!C40</f>
        <v>4723320</v>
      </c>
      <c r="D120" s="156">
        <f>'додаток 3'!D127+'додаток 3'!D40</f>
        <v>2278753</v>
      </c>
      <c r="E120" s="156">
        <f>'додаток 3'!E127+'додаток 3'!E40</f>
        <v>98700</v>
      </c>
      <c r="F120" s="154">
        <f>'додаток 3'!F127+'додаток 3'!F40</f>
        <v>540000</v>
      </c>
      <c r="G120" s="156">
        <f>'додаток 3'!G127+'додаток 3'!G40</f>
        <v>0</v>
      </c>
      <c r="H120" s="156">
        <f>'додаток 3'!H127+'додаток 3'!H40</f>
        <v>0</v>
      </c>
      <c r="I120" s="156">
        <f>'додаток 3'!I127+'додаток 3'!I40</f>
        <v>0</v>
      </c>
      <c r="J120" s="156">
        <f>'додаток 3'!J127+'додаток 3'!J40</f>
        <v>540000</v>
      </c>
      <c r="K120" s="156">
        <f>'додаток 3'!K127+'додаток 3'!K40</f>
        <v>540000</v>
      </c>
      <c r="L120" s="156">
        <f>'додаток 3'!L127+'додаток 3'!L40</f>
        <v>540000</v>
      </c>
      <c r="M120" s="154">
        <f t="shared" si="10"/>
        <v>5263320</v>
      </c>
      <c r="N120" s="73">
        <f t="shared" si="7"/>
        <v>5263320</v>
      </c>
    </row>
    <row r="121" spans="1:14" s="37" customFormat="1" ht="112.5" customHeight="1">
      <c r="A121" s="88" t="s">
        <v>126</v>
      </c>
      <c r="B121" s="100" t="s">
        <v>277</v>
      </c>
      <c r="C121" s="154">
        <f>'додаток 3'!C128</f>
        <v>984500</v>
      </c>
      <c r="D121" s="156">
        <f>'додаток 3'!D128</f>
        <v>0</v>
      </c>
      <c r="E121" s="156">
        <f>'додаток 3'!E128</f>
        <v>0</v>
      </c>
      <c r="F121" s="154">
        <f>'додаток 3'!F128</f>
        <v>0</v>
      </c>
      <c r="G121" s="156">
        <f>'додаток 3'!G128</f>
        <v>0</v>
      </c>
      <c r="H121" s="156">
        <f>'додаток 3'!H128</f>
        <v>0</v>
      </c>
      <c r="I121" s="156">
        <f>'додаток 3'!I128</f>
        <v>0</v>
      </c>
      <c r="J121" s="156">
        <f>'додаток 3'!J128</f>
        <v>0</v>
      </c>
      <c r="K121" s="154">
        <f>'додаток 3'!K128</f>
        <v>0</v>
      </c>
      <c r="L121" s="154">
        <f>'додаток 3'!L128</f>
        <v>0</v>
      </c>
      <c r="M121" s="154">
        <f t="shared" si="10"/>
        <v>984500</v>
      </c>
      <c r="N121" s="73">
        <f t="shared" si="7"/>
        <v>984500</v>
      </c>
    </row>
    <row r="122" spans="1:14" s="37" customFormat="1" ht="78.75">
      <c r="A122" s="88" t="s">
        <v>154</v>
      </c>
      <c r="B122" s="93" t="s">
        <v>231</v>
      </c>
      <c r="C122" s="154">
        <f>'додаток 3'!C129</f>
        <v>19200</v>
      </c>
      <c r="D122" s="157"/>
      <c r="E122" s="157"/>
      <c r="F122" s="103"/>
      <c r="G122" s="157"/>
      <c r="H122" s="157"/>
      <c r="I122" s="157"/>
      <c r="J122" s="157"/>
      <c r="K122" s="103"/>
      <c r="L122" s="103"/>
      <c r="M122" s="154">
        <f t="shared" si="10"/>
        <v>19200</v>
      </c>
      <c r="N122" s="73">
        <f t="shared" si="7"/>
        <v>19200</v>
      </c>
    </row>
    <row r="123" spans="1:14" s="37" customFormat="1" ht="94.5">
      <c r="A123" s="88" t="s">
        <v>69</v>
      </c>
      <c r="B123" s="93" t="s">
        <v>155</v>
      </c>
      <c r="C123" s="154">
        <f>'додаток 3'!C130</f>
        <v>489700</v>
      </c>
      <c r="D123" s="156">
        <f>'додаток 3'!D130</f>
        <v>0</v>
      </c>
      <c r="E123" s="156">
        <f>'додаток 3'!E130</f>
        <v>0</v>
      </c>
      <c r="F123" s="154">
        <f>'додаток 3'!F130</f>
        <v>0</v>
      </c>
      <c r="G123" s="156">
        <f>'додаток 3'!G130</f>
        <v>0</v>
      </c>
      <c r="H123" s="156">
        <f>'додаток 3'!H130</f>
        <v>0</v>
      </c>
      <c r="I123" s="156">
        <f>'додаток 3'!I130</f>
        <v>0</v>
      </c>
      <c r="J123" s="156">
        <f>'додаток 3'!J130</f>
        <v>0</v>
      </c>
      <c r="K123" s="154">
        <f>'додаток 3'!K130</f>
        <v>0</v>
      </c>
      <c r="L123" s="154">
        <f>'додаток 3'!L130</f>
        <v>0</v>
      </c>
      <c r="M123" s="154">
        <f t="shared" si="10"/>
        <v>489700</v>
      </c>
      <c r="N123" s="73">
        <f t="shared" si="7"/>
        <v>489700</v>
      </c>
    </row>
    <row r="124" spans="1:14" s="37" customFormat="1" ht="78.75">
      <c r="A124" s="88" t="s">
        <v>156</v>
      </c>
      <c r="B124" s="93" t="s">
        <v>209</v>
      </c>
      <c r="C124" s="154">
        <f>'додаток 3'!C131</f>
        <v>124200</v>
      </c>
      <c r="D124" s="156">
        <f>'додаток 3'!D131</f>
        <v>0</v>
      </c>
      <c r="E124" s="156">
        <f>'додаток 3'!E131</f>
        <v>0</v>
      </c>
      <c r="F124" s="154">
        <f>'додаток 3'!F131</f>
        <v>0</v>
      </c>
      <c r="G124" s="156">
        <f>'додаток 3'!G131</f>
        <v>0</v>
      </c>
      <c r="H124" s="156">
        <f>'додаток 3'!H131</f>
        <v>0</v>
      </c>
      <c r="I124" s="156">
        <f>'додаток 3'!I131</f>
        <v>0</v>
      </c>
      <c r="J124" s="156">
        <f>'додаток 3'!J131</f>
        <v>0</v>
      </c>
      <c r="K124" s="154">
        <f>'додаток 3'!K131</f>
        <v>0</v>
      </c>
      <c r="L124" s="154">
        <f>'додаток 3'!L131</f>
        <v>0</v>
      </c>
      <c r="M124" s="154">
        <f t="shared" si="10"/>
        <v>124200</v>
      </c>
      <c r="N124" s="73">
        <f t="shared" si="7"/>
        <v>124200</v>
      </c>
    </row>
    <row r="125" spans="1:14" s="37" customFormat="1" ht="15.75">
      <c r="A125" s="84">
        <v>150000</v>
      </c>
      <c r="B125" s="85" t="s">
        <v>111</v>
      </c>
      <c r="C125" s="153">
        <f>C126</f>
        <v>0</v>
      </c>
      <c r="D125" s="153">
        <f aca="true" t="shared" si="11" ref="D125:L125">D126</f>
        <v>0</v>
      </c>
      <c r="E125" s="153">
        <f t="shared" si="11"/>
        <v>0</v>
      </c>
      <c r="F125" s="153">
        <f t="shared" si="11"/>
        <v>36151647</v>
      </c>
      <c r="G125" s="153">
        <f t="shared" si="11"/>
        <v>0</v>
      </c>
      <c r="H125" s="153">
        <f t="shared" si="11"/>
        <v>0</v>
      </c>
      <c r="I125" s="153">
        <f t="shared" si="11"/>
        <v>0</v>
      </c>
      <c r="J125" s="153">
        <f t="shared" si="11"/>
        <v>36151647</v>
      </c>
      <c r="K125" s="153">
        <f t="shared" si="11"/>
        <v>36151647</v>
      </c>
      <c r="L125" s="153">
        <f t="shared" si="11"/>
        <v>17585815</v>
      </c>
      <c r="M125" s="153">
        <f>F125+C125</f>
        <v>36151647</v>
      </c>
      <c r="N125" s="73">
        <f t="shared" si="7"/>
        <v>36151647</v>
      </c>
    </row>
    <row r="126" spans="1:14" ht="15.75">
      <c r="A126" s="86">
        <v>150101</v>
      </c>
      <c r="B126" s="104" t="s">
        <v>112</v>
      </c>
      <c r="C126" s="154">
        <f>'додаток 3'!C133+'додаток 3'!C41</f>
        <v>0</v>
      </c>
      <c r="D126" s="154">
        <f>'додаток 3'!D133+'додаток 3'!D41</f>
        <v>0</v>
      </c>
      <c r="E126" s="154">
        <f>'додаток 3'!E133+'додаток 3'!E41</f>
        <v>0</v>
      </c>
      <c r="F126" s="154">
        <f>'додаток 3'!F133+'додаток 3'!F41</f>
        <v>36151647</v>
      </c>
      <c r="G126" s="154">
        <f>'додаток 3'!G133+'додаток 3'!G41</f>
        <v>0</v>
      </c>
      <c r="H126" s="154">
        <f>'додаток 3'!H133+'додаток 3'!H41</f>
        <v>0</v>
      </c>
      <c r="I126" s="154">
        <f>'додаток 3'!I133+'додаток 3'!I41</f>
        <v>0</v>
      </c>
      <c r="J126" s="156">
        <f>'додаток 3'!J133+'додаток 3'!J41</f>
        <v>36151647</v>
      </c>
      <c r="K126" s="156">
        <f>'додаток 3'!K133+'додаток 3'!K41</f>
        <v>36151647</v>
      </c>
      <c r="L126" s="156">
        <f>'додаток 3'!L133+'додаток 3'!L41</f>
        <v>17585815</v>
      </c>
      <c r="M126" s="154">
        <f>F126+C126</f>
        <v>36151647</v>
      </c>
      <c r="N126" s="73">
        <f t="shared" si="7"/>
        <v>36151647</v>
      </c>
    </row>
    <row r="127" spans="1:14" s="37" customFormat="1" ht="50.25" customHeight="1">
      <c r="A127" s="84">
        <v>170000</v>
      </c>
      <c r="B127" s="85" t="s">
        <v>113</v>
      </c>
      <c r="C127" s="153">
        <f>C128</f>
        <v>0</v>
      </c>
      <c r="D127" s="153">
        <f aca="true" t="shared" si="12" ref="D127:M127">D128</f>
        <v>0</v>
      </c>
      <c r="E127" s="153">
        <f t="shared" si="12"/>
        <v>0</v>
      </c>
      <c r="F127" s="153">
        <f t="shared" si="12"/>
        <v>2198900</v>
      </c>
      <c r="G127" s="153">
        <f t="shared" si="12"/>
        <v>2198900</v>
      </c>
      <c r="H127" s="153">
        <f t="shared" si="12"/>
        <v>0</v>
      </c>
      <c r="I127" s="153">
        <f t="shared" si="12"/>
        <v>0</v>
      </c>
      <c r="J127" s="153">
        <f t="shared" si="12"/>
        <v>0</v>
      </c>
      <c r="K127" s="153">
        <f t="shared" si="12"/>
        <v>0</v>
      </c>
      <c r="L127" s="153">
        <f t="shared" si="12"/>
        <v>0</v>
      </c>
      <c r="M127" s="153">
        <f t="shared" si="12"/>
        <v>2198900</v>
      </c>
      <c r="N127" s="73">
        <f t="shared" si="7"/>
        <v>2198900</v>
      </c>
    </row>
    <row r="128" spans="1:14" ht="63">
      <c r="A128" s="86">
        <v>170703</v>
      </c>
      <c r="B128" s="104" t="s">
        <v>218</v>
      </c>
      <c r="C128" s="154">
        <f>'додаток 3'!C134</f>
        <v>0</v>
      </c>
      <c r="D128" s="154">
        <f>'додаток 3'!D134</f>
        <v>0</v>
      </c>
      <c r="E128" s="154">
        <f>'додаток 3'!E134</f>
        <v>0</v>
      </c>
      <c r="F128" s="154">
        <f>'додаток 3'!F134</f>
        <v>2198900</v>
      </c>
      <c r="G128" s="156">
        <f>'додаток 3'!G134</f>
        <v>2198900</v>
      </c>
      <c r="H128" s="154">
        <f>'додаток 3'!H134</f>
        <v>0</v>
      </c>
      <c r="I128" s="154">
        <f>'додаток 3'!I134</f>
        <v>0</v>
      </c>
      <c r="J128" s="154">
        <f>'додаток 3'!J134</f>
        <v>0</v>
      </c>
      <c r="K128" s="154">
        <f>'додаток 3'!K134</f>
        <v>0</v>
      </c>
      <c r="L128" s="154">
        <f>'додаток 3'!L134</f>
        <v>0</v>
      </c>
      <c r="M128" s="154">
        <f aca="true" t="shared" si="13" ref="M128:M147">F128+C128</f>
        <v>2198900</v>
      </c>
      <c r="N128" s="73">
        <f t="shared" si="7"/>
        <v>2198900</v>
      </c>
    </row>
    <row r="129" spans="1:14" s="38" customFormat="1" ht="47.25">
      <c r="A129" s="84" t="s">
        <v>162</v>
      </c>
      <c r="B129" s="85" t="s">
        <v>163</v>
      </c>
      <c r="C129" s="153">
        <f>C130</f>
        <v>0</v>
      </c>
      <c r="D129" s="153">
        <f aca="true" t="shared" si="14" ref="D129:L129">D130</f>
        <v>0</v>
      </c>
      <c r="E129" s="153">
        <f t="shared" si="14"/>
        <v>0</v>
      </c>
      <c r="F129" s="153">
        <f t="shared" si="14"/>
        <v>140000</v>
      </c>
      <c r="G129" s="153">
        <f t="shared" si="14"/>
        <v>90000</v>
      </c>
      <c r="H129" s="153">
        <f t="shared" si="14"/>
        <v>0</v>
      </c>
      <c r="I129" s="153">
        <f t="shared" si="14"/>
        <v>0</v>
      </c>
      <c r="J129" s="153">
        <f t="shared" si="14"/>
        <v>50000</v>
      </c>
      <c r="K129" s="153">
        <f t="shared" si="14"/>
        <v>0</v>
      </c>
      <c r="L129" s="153">
        <f t="shared" si="14"/>
        <v>0</v>
      </c>
      <c r="M129" s="153">
        <f t="shared" si="13"/>
        <v>140000</v>
      </c>
      <c r="N129" s="73">
        <f t="shared" si="7"/>
        <v>140000</v>
      </c>
    </row>
    <row r="130" spans="1:14" ht="31.5">
      <c r="A130" s="88" t="s">
        <v>161</v>
      </c>
      <c r="B130" s="104" t="s">
        <v>165</v>
      </c>
      <c r="C130" s="154">
        <f>'додаток 3'!C139</f>
        <v>0</v>
      </c>
      <c r="D130" s="154">
        <f>'додаток 3'!D139</f>
        <v>0</v>
      </c>
      <c r="E130" s="154">
        <f>'додаток 3'!E139</f>
        <v>0</v>
      </c>
      <c r="F130" s="154">
        <f>'додаток 3'!F139</f>
        <v>140000</v>
      </c>
      <c r="G130" s="156">
        <f>'додаток 3'!G139</f>
        <v>90000</v>
      </c>
      <c r="H130" s="156">
        <f>'додаток 3'!H139</f>
        <v>0</v>
      </c>
      <c r="I130" s="156">
        <f>'додаток 3'!I139</f>
        <v>0</v>
      </c>
      <c r="J130" s="156">
        <f>'додаток 3'!J139</f>
        <v>50000</v>
      </c>
      <c r="K130" s="156">
        <f>'додаток 3'!K139</f>
        <v>0</v>
      </c>
      <c r="L130" s="154">
        <f>'додаток 3'!L139</f>
        <v>0</v>
      </c>
      <c r="M130" s="154">
        <f t="shared" si="13"/>
        <v>140000</v>
      </c>
      <c r="N130" s="73">
        <f t="shared" si="7"/>
        <v>140000</v>
      </c>
    </row>
    <row r="131" spans="1:14" s="38" customFormat="1" ht="47.25">
      <c r="A131" s="84">
        <v>210000</v>
      </c>
      <c r="B131" s="85" t="s">
        <v>164</v>
      </c>
      <c r="C131" s="153">
        <f>C132</f>
        <v>1080000</v>
      </c>
      <c r="D131" s="153">
        <f aca="true" t="shared" si="15" ref="D131:L131">D132</f>
        <v>0</v>
      </c>
      <c r="E131" s="153">
        <f t="shared" si="15"/>
        <v>0</v>
      </c>
      <c r="F131" s="153">
        <f t="shared" si="15"/>
        <v>0</v>
      </c>
      <c r="G131" s="153">
        <f t="shared" si="15"/>
        <v>0</v>
      </c>
      <c r="H131" s="153">
        <f t="shared" si="15"/>
        <v>0</v>
      </c>
      <c r="I131" s="153">
        <f t="shared" si="15"/>
        <v>0</v>
      </c>
      <c r="J131" s="153">
        <f t="shared" si="15"/>
        <v>0</v>
      </c>
      <c r="K131" s="153">
        <f t="shared" si="15"/>
        <v>0</v>
      </c>
      <c r="L131" s="153">
        <f t="shared" si="15"/>
        <v>0</v>
      </c>
      <c r="M131" s="153">
        <f t="shared" si="13"/>
        <v>1080000</v>
      </c>
      <c r="N131" s="73">
        <f t="shared" si="7"/>
        <v>1080000</v>
      </c>
    </row>
    <row r="132" spans="1:14" ht="30">
      <c r="A132" s="86">
        <v>210110</v>
      </c>
      <c r="B132" s="87" t="s">
        <v>77</v>
      </c>
      <c r="C132" s="154">
        <f>'додаток 3'!C108</f>
        <v>1080000</v>
      </c>
      <c r="D132" s="154">
        <f>'додаток 3'!D108</f>
        <v>0</v>
      </c>
      <c r="E132" s="154">
        <f>'додаток 3'!E108</f>
        <v>0</v>
      </c>
      <c r="F132" s="154">
        <f>'додаток 3'!F108</f>
        <v>0</v>
      </c>
      <c r="G132" s="154">
        <f>'додаток 3'!G108</f>
        <v>0</v>
      </c>
      <c r="H132" s="154">
        <f>'додаток 3'!H108</f>
        <v>0</v>
      </c>
      <c r="I132" s="154">
        <f>'додаток 3'!I108</f>
        <v>0</v>
      </c>
      <c r="J132" s="154">
        <f>'додаток 3'!J108</f>
        <v>0</v>
      </c>
      <c r="K132" s="154">
        <f>'додаток 3'!K108</f>
        <v>0</v>
      </c>
      <c r="L132" s="154">
        <f>'додаток 3'!L108</f>
        <v>0</v>
      </c>
      <c r="M132" s="154">
        <f t="shared" si="13"/>
        <v>1080000</v>
      </c>
      <c r="N132" s="73">
        <f t="shared" si="7"/>
        <v>1080000</v>
      </c>
    </row>
    <row r="133" spans="1:14" ht="63">
      <c r="A133" s="88" t="s">
        <v>207</v>
      </c>
      <c r="B133" s="99" t="s">
        <v>223</v>
      </c>
      <c r="C133" s="154">
        <f>'додаток 3'!C109</f>
        <v>1080000</v>
      </c>
      <c r="D133" s="154">
        <f>'додаток 3'!D109</f>
        <v>0</v>
      </c>
      <c r="E133" s="154">
        <f>'додаток 3'!E109</f>
        <v>0</v>
      </c>
      <c r="F133" s="154">
        <f>'додаток 3'!F109</f>
        <v>0</v>
      </c>
      <c r="G133" s="154">
        <f>'додаток 3'!G109</f>
        <v>0</v>
      </c>
      <c r="H133" s="154">
        <f>'додаток 3'!H109</f>
        <v>0</v>
      </c>
      <c r="I133" s="154">
        <f>'додаток 3'!I109</f>
        <v>0</v>
      </c>
      <c r="J133" s="154">
        <f>'додаток 3'!J109</f>
        <v>0</v>
      </c>
      <c r="K133" s="154">
        <f>'додаток 3'!K109</f>
        <v>0</v>
      </c>
      <c r="L133" s="154">
        <f>'додаток 3'!L109</f>
        <v>0</v>
      </c>
      <c r="M133" s="154">
        <f t="shared" si="13"/>
        <v>1080000</v>
      </c>
      <c r="N133" s="73">
        <f t="shared" si="7"/>
        <v>1080000</v>
      </c>
    </row>
    <row r="134" spans="1:14" s="38" customFormat="1" ht="15.75">
      <c r="A134" s="84">
        <v>240000</v>
      </c>
      <c r="B134" s="85" t="s">
        <v>4</v>
      </c>
      <c r="C134" s="153">
        <f>SUM(C135:C138)</f>
        <v>0</v>
      </c>
      <c r="D134" s="153">
        <f aca="true" t="shared" si="16" ref="D134:L134">SUM(D135:D138)</f>
        <v>0</v>
      </c>
      <c r="E134" s="153">
        <f t="shared" si="16"/>
        <v>0</v>
      </c>
      <c r="F134" s="153">
        <f t="shared" si="16"/>
        <v>1079000</v>
      </c>
      <c r="G134" s="153">
        <f t="shared" si="16"/>
        <v>355000</v>
      </c>
      <c r="H134" s="153">
        <f t="shared" si="16"/>
        <v>0</v>
      </c>
      <c r="I134" s="153">
        <f t="shared" si="16"/>
        <v>0</v>
      </c>
      <c r="J134" s="153">
        <f>SUM(J135:J138)</f>
        <v>724000</v>
      </c>
      <c r="K134" s="153">
        <f t="shared" si="16"/>
        <v>0</v>
      </c>
      <c r="L134" s="153">
        <f t="shared" si="16"/>
        <v>0</v>
      </c>
      <c r="M134" s="153">
        <f t="shared" si="13"/>
        <v>1079000</v>
      </c>
      <c r="N134" s="73">
        <f t="shared" si="7"/>
        <v>1079000</v>
      </c>
    </row>
    <row r="135" spans="1:14" ht="36" customHeight="1">
      <c r="A135" s="106">
        <v>240601</v>
      </c>
      <c r="B135" s="87" t="s">
        <v>5</v>
      </c>
      <c r="C135" s="154">
        <f>'додаток 3'!C135</f>
        <v>0</v>
      </c>
      <c r="D135" s="154">
        <f>'додаток 3'!D135</f>
        <v>0</v>
      </c>
      <c r="E135" s="154">
        <f>'додаток 3'!E135</f>
        <v>0</v>
      </c>
      <c r="F135" s="154">
        <f>'додаток 3'!F135</f>
        <v>324000</v>
      </c>
      <c r="G135" s="156">
        <f>'додаток 3'!G135</f>
        <v>0</v>
      </c>
      <c r="H135" s="156">
        <f>'додаток 3'!H135</f>
        <v>0</v>
      </c>
      <c r="I135" s="156">
        <f>'додаток 3'!I135</f>
        <v>0</v>
      </c>
      <c r="J135" s="156">
        <f>'додаток 3'!J135</f>
        <v>324000</v>
      </c>
      <c r="K135" s="156">
        <f>'додаток 3'!K135</f>
        <v>0</v>
      </c>
      <c r="L135" s="156">
        <f>'додаток 3'!L135</f>
        <v>0</v>
      </c>
      <c r="M135" s="154">
        <f t="shared" si="13"/>
        <v>324000</v>
      </c>
      <c r="N135" s="73">
        <f t="shared" si="7"/>
        <v>324000</v>
      </c>
    </row>
    <row r="136" spans="1:14" ht="15.75">
      <c r="A136" s="86">
        <v>240602</v>
      </c>
      <c r="B136" s="87" t="s">
        <v>6</v>
      </c>
      <c r="C136" s="154">
        <f>'додаток 3'!C136</f>
        <v>0</v>
      </c>
      <c r="D136" s="154">
        <f>'додаток 3'!D136</f>
        <v>0</v>
      </c>
      <c r="E136" s="154">
        <f>'додаток 3'!E136</f>
        <v>0</v>
      </c>
      <c r="F136" s="154">
        <f>'додаток 3'!F136</f>
        <v>200000</v>
      </c>
      <c r="G136" s="156">
        <f>'додаток 3'!G136</f>
        <v>0</v>
      </c>
      <c r="H136" s="156">
        <f>'додаток 3'!H136</f>
        <v>0</v>
      </c>
      <c r="I136" s="156">
        <f>'додаток 3'!I136</f>
        <v>0</v>
      </c>
      <c r="J136" s="156">
        <f>'додаток 3'!J136</f>
        <v>200000</v>
      </c>
      <c r="K136" s="156">
        <f>'додаток 3'!K136</f>
        <v>0</v>
      </c>
      <c r="L136" s="156">
        <f>'додаток 3'!L136</f>
        <v>0</v>
      </c>
      <c r="M136" s="154">
        <f t="shared" si="13"/>
        <v>200000</v>
      </c>
      <c r="N136" s="73">
        <f t="shared" si="7"/>
        <v>200000</v>
      </c>
    </row>
    <row r="137" spans="1:14" ht="47.25">
      <c r="A137" s="88" t="s">
        <v>285</v>
      </c>
      <c r="B137" s="93" t="s">
        <v>286</v>
      </c>
      <c r="C137" s="154">
        <f>'додаток 3'!C137</f>
        <v>0</v>
      </c>
      <c r="D137" s="154">
        <f>'додаток 3'!D137</f>
        <v>0</v>
      </c>
      <c r="E137" s="154">
        <f>'додаток 3'!E137</f>
        <v>0</v>
      </c>
      <c r="F137" s="154">
        <f>'додаток 3'!F137</f>
        <v>200000</v>
      </c>
      <c r="G137" s="156">
        <f>'додаток 3'!G137</f>
        <v>0</v>
      </c>
      <c r="H137" s="156">
        <f>'додаток 3'!H137</f>
        <v>0</v>
      </c>
      <c r="I137" s="156">
        <f>'додаток 3'!I137</f>
        <v>0</v>
      </c>
      <c r="J137" s="156">
        <f>'додаток 3'!J137</f>
        <v>200000</v>
      </c>
      <c r="K137" s="156">
        <f>'додаток 3'!K137</f>
        <v>0</v>
      </c>
      <c r="L137" s="156">
        <f>'додаток 3'!L137</f>
        <v>0</v>
      </c>
      <c r="M137" s="154">
        <f t="shared" si="13"/>
        <v>200000</v>
      </c>
      <c r="N137" s="73">
        <f t="shared" si="7"/>
        <v>200000</v>
      </c>
    </row>
    <row r="138" spans="1:14" ht="45">
      <c r="A138" s="86">
        <v>240604</v>
      </c>
      <c r="B138" s="87" t="s">
        <v>7</v>
      </c>
      <c r="C138" s="154">
        <f>'додаток 3'!C142</f>
        <v>0</v>
      </c>
      <c r="D138" s="154">
        <f>'додаток 3'!D142</f>
        <v>0</v>
      </c>
      <c r="E138" s="154">
        <f>'додаток 3'!E142</f>
        <v>0</v>
      </c>
      <c r="F138" s="154">
        <f>'додаток 3'!F142</f>
        <v>355000</v>
      </c>
      <c r="G138" s="156">
        <f>'додаток 3'!G142</f>
        <v>355000</v>
      </c>
      <c r="H138" s="156">
        <f>'додаток 3'!H142</f>
        <v>0</v>
      </c>
      <c r="I138" s="156">
        <f>'додаток 3'!I142</f>
        <v>0</v>
      </c>
      <c r="J138" s="156">
        <f>'додаток 3'!J142</f>
        <v>0</v>
      </c>
      <c r="K138" s="156">
        <f>'додаток 3'!K142</f>
        <v>0</v>
      </c>
      <c r="L138" s="156">
        <f>'додаток 3'!L142</f>
        <v>0</v>
      </c>
      <c r="M138" s="154">
        <f t="shared" si="13"/>
        <v>355000</v>
      </c>
      <c r="N138" s="73">
        <f aca="true" t="shared" si="17" ref="N138:N164">C138+F138</f>
        <v>355000</v>
      </c>
    </row>
    <row r="139" spans="1:14" s="38" customFormat="1" ht="31.5">
      <c r="A139" s="84" t="s">
        <v>117</v>
      </c>
      <c r="B139" s="85" t="s">
        <v>8</v>
      </c>
      <c r="C139" s="153">
        <f>C140+C141+C143+C147</f>
        <v>9194900</v>
      </c>
      <c r="D139" s="153">
        <f aca="true" t="shared" si="18" ref="D139:L139">D140+D141+D143+D147</f>
        <v>97300</v>
      </c>
      <c r="E139" s="153">
        <f t="shared" si="18"/>
        <v>12100</v>
      </c>
      <c r="F139" s="153">
        <f t="shared" si="18"/>
        <v>-18565832</v>
      </c>
      <c r="G139" s="153">
        <f t="shared" si="18"/>
        <v>0</v>
      </c>
      <c r="H139" s="153">
        <f t="shared" si="18"/>
        <v>0</v>
      </c>
      <c r="I139" s="153">
        <f t="shared" si="18"/>
        <v>0</v>
      </c>
      <c r="J139" s="153">
        <f t="shared" si="18"/>
        <v>0</v>
      </c>
      <c r="K139" s="153">
        <f t="shared" si="18"/>
        <v>-18565832</v>
      </c>
      <c r="L139" s="153">
        <f t="shared" si="18"/>
        <v>0</v>
      </c>
      <c r="M139" s="153">
        <f t="shared" si="13"/>
        <v>-9370932</v>
      </c>
      <c r="N139" s="73">
        <f t="shared" si="17"/>
        <v>-9370932</v>
      </c>
    </row>
    <row r="140" spans="1:14" ht="15.75" customHeight="1">
      <c r="A140" s="107" t="s">
        <v>119</v>
      </c>
      <c r="B140" s="108" t="s">
        <v>118</v>
      </c>
      <c r="C140" s="154">
        <f>'додаток 3'!C143</f>
        <v>8869200</v>
      </c>
      <c r="D140" s="156">
        <f>'додаток 3'!D143</f>
        <v>0</v>
      </c>
      <c r="E140" s="156">
        <f>'додаток 3'!E143</f>
        <v>0</v>
      </c>
      <c r="F140" s="154">
        <f>'додаток 3'!F143</f>
        <v>0</v>
      </c>
      <c r="G140" s="154">
        <f>'додаток 3'!G143</f>
        <v>0</v>
      </c>
      <c r="H140" s="154">
        <f>'додаток 3'!H143</f>
        <v>0</v>
      </c>
      <c r="I140" s="154">
        <f>'додаток 3'!I143</f>
        <v>0</v>
      </c>
      <c r="J140" s="154">
        <f>'додаток 3'!J143</f>
        <v>0</v>
      </c>
      <c r="K140" s="154">
        <f>'додаток 3'!K143</f>
        <v>0</v>
      </c>
      <c r="L140" s="154">
        <f>'додаток 3'!L143</f>
        <v>0</v>
      </c>
      <c r="M140" s="154">
        <f t="shared" si="13"/>
        <v>8869200</v>
      </c>
      <c r="N140" s="73">
        <f t="shared" si="17"/>
        <v>8869200</v>
      </c>
    </row>
    <row r="141" spans="1:14" ht="15.75">
      <c r="A141" s="107" t="s">
        <v>46</v>
      </c>
      <c r="B141" s="108" t="s">
        <v>121</v>
      </c>
      <c r="C141" s="154">
        <f>C142</f>
        <v>175700</v>
      </c>
      <c r="D141" s="156">
        <f aca="true" t="shared" si="19" ref="D141:L141">D142</f>
        <v>97300</v>
      </c>
      <c r="E141" s="156">
        <f t="shared" si="19"/>
        <v>12100</v>
      </c>
      <c r="F141" s="154">
        <f t="shared" si="19"/>
        <v>0</v>
      </c>
      <c r="G141" s="154">
        <f t="shared" si="19"/>
        <v>0</v>
      </c>
      <c r="H141" s="154">
        <f t="shared" si="19"/>
        <v>0</v>
      </c>
      <c r="I141" s="154">
        <f t="shared" si="19"/>
        <v>0</v>
      </c>
      <c r="J141" s="154">
        <f t="shared" si="19"/>
        <v>0</v>
      </c>
      <c r="K141" s="154">
        <f t="shared" si="19"/>
        <v>0</v>
      </c>
      <c r="L141" s="154">
        <f t="shared" si="19"/>
        <v>0</v>
      </c>
      <c r="M141" s="154">
        <f t="shared" si="13"/>
        <v>175700</v>
      </c>
      <c r="N141" s="73">
        <f t="shared" si="17"/>
        <v>175700</v>
      </c>
    </row>
    <row r="142" spans="1:14" ht="45">
      <c r="A142" s="86"/>
      <c r="B142" s="108" t="s">
        <v>134</v>
      </c>
      <c r="C142" s="154">
        <f>'додаток 3'!C12</f>
        <v>175700</v>
      </c>
      <c r="D142" s="156">
        <f>'додаток 3'!D12</f>
        <v>97300</v>
      </c>
      <c r="E142" s="156">
        <f>'додаток 3'!E12</f>
        <v>12100</v>
      </c>
      <c r="F142" s="154">
        <f>'додаток 3'!F12</f>
        <v>0</v>
      </c>
      <c r="G142" s="154">
        <f>'додаток 3'!G12</f>
        <v>0</v>
      </c>
      <c r="H142" s="154">
        <f>'додаток 3'!H12</f>
        <v>0</v>
      </c>
      <c r="I142" s="154">
        <f>'додаток 3'!I12</f>
        <v>0</v>
      </c>
      <c r="J142" s="154">
        <f>'додаток 3'!J12</f>
        <v>0</v>
      </c>
      <c r="K142" s="154">
        <f>'додаток 3'!K12</f>
        <v>0</v>
      </c>
      <c r="L142" s="154">
        <f>'додаток 3'!L12</f>
        <v>0</v>
      </c>
      <c r="M142" s="154">
        <f t="shared" si="13"/>
        <v>175700</v>
      </c>
      <c r="N142" s="73">
        <f t="shared" si="17"/>
        <v>175700</v>
      </c>
    </row>
    <row r="143" spans="1:14" ht="17.25" customHeight="1">
      <c r="A143" s="109"/>
      <c r="B143" s="110" t="s">
        <v>17</v>
      </c>
      <c r="C143" s="154">
        <f>C144</f>
        <v>0</v>
      </c>
      <c r="D143" s="156">
        <f aca="true" t="shared" si="20" ref="D143:L143">D144</f>
        <v>0</v>
      </c>
      <c r="E143" s="156">
        <f t="shared" si="20"/>
        <v>0</v>
      </c>
      <c r="F143" s="154">
        <f t="shared" si="20"/>
        <v>-18565832</v>
      </c>
      <c r="G143" s="154">
        <f t="shared" si="20"/>
        <v>0</v>
      </c>
      <c r="H143" s="154">
        <f t="shared" si="20"/>
        <v>0</v>
      </c>
      <c r="I143" s="154">
        <f t="shared" si="20"/>
        <v>0</v>
      </c>
      <c r="J143" s="154">
        <f t="shared" si="20"/>
        <v>0</v>
      </c>
      <c r="K143" s="154">
        <f t="shared" si="20"/>
        <v>-18565832</v>
      </c>
      <c r="L143" s="154">
        <f t="shared" si="20"/>
        <v>0</v>
      </c>
      <c r="M143" s="154">
        <f t="shared" si="13"/>
        <v>-18565832</v>
      </c>
      <c r="N143" s="73">
        <f t="shared" si="17"/>
        <v>-18565832</v>
      </c>
    </row>
    <row r="144" spans="1:14" ht="15.75">
      <c r="A144" s="86" t="s">
        <v>114</v>
      </c>
      <c r="B144" s="108" t="s">
        <v>213</v>
      </c>
      <c r="C144" s="154">
        <f>C145+C146</f>
        <v>0</v>
      </c>
      <c r="D144" s="156">
        <f aca="true" t="shared" si="21" ref="D144:L144">D145+D146</f>
        <v>0</v>
      </c>
      <c r="E144" s="156">
        <f t="shared" si="21"/>
        <v>0</v>
      </c>
      <c r="F144" s="154">
        <f t="shared" si="21"/>
        <v>-18565832</v>
      </c>
      <c r="G144" s="154">
        <f t="shared" si="21"/>
        <v>0</v>
      </c>
      <c r="H144" s="154">
        <f t="shared" si="21"/>
        <v>0</v>
      </c>
      <c r="I144" s="154">
        <f t="shared" si="21"/>
        <v>0</v>
      </c>
      <c r="J144" s="154">
        <f t="shared" si="21"/>
        <v>0</v>
      </c>
      <c r="K144" s="154">
        <f t="shared" si="21"/>
        <v>-18565832</v>
      </c>
      <c r="L144" s="154">
        <f t="shared" si="21"/>
        <v>0</v>
      </c>
      <c r="M144" s="154">
        <f t="shared" si="13"/>
        <v>-18565832</v>
      </c>
      <c r="N144" s="73">
        <f t="shared" si="17"/>
        <v>-18565832</v>
      </c>
    </row>
    <row r="145" spans="1:14" ht="30">
      <c r="A145" s="86"/>
      <c r="B145" s="108" t="s">
        <v>18</v>
      </c>
      <c r="C145" s="154">
        <f>'додаток 3'!C145</f>
        <v>0</v>
      </c>
      <c r="D145" s="156">
        <f>'додаток 3'!D145</f>
        <v>0</v>
      </c>
      <c r="E145" s="156">
        <f>'додаток 3'!E145</f>
        <v>0</v>
      </c>
      <c r="F145" s="154">
        <f>'додаток 3'!F145</f>
        <v>-18560943</v>
      </c>
      <c r="G145" s="154">
        <f>'додаток 3'!G145</f>
        <v>0</v>
      </c>
      <c r="H145" s="154">
        <f>'додаток 3'!H145</f>
        <v>0</v>
      </c>
      <c r="I145" s="154">
        <f>'додаток 3'!I145</f>
        <v>0</v>
      </c>
      <c r="J145" s="154">
        <f>'додаток 3'!J145</f>
        <v>0</v>
      </c>
      <c r="K145" s="154">
        <f>'додаток 3'!K145</f>
        <v>-18560943</v>
      </c>
      <c r="L145" s="154">
        <f>'додаток 3'!L145</f>
        <v>0</v>
      </c>
      <c r="M145" s="154">
        <f t="shared" si="13"/>
        <v>-18560943</v>
      </c>
      <c r="N145" s="73">
        <f t="shared" si="17"/>
        <v>-18560943</v>
      </c>
    </row>
    <row r="146" spans="1:14" ht="15.75">
      <c r="A146" s="86"/>
      <c r="B146" s="108" t="s">
        <v>19</v>
      </c>
      <c r="C146" s="154">
        <f>'додаток 3'!C147</f>
        <v>0</v>
      </c>
      <c r="D146" s="156">
        <f>'додаток 3'!D147</f>
        <v>0</v>
      </c>
      <c r="E146" s="156">
        <f>'додаток 3'!E147</f>
        <v>0</v>
      </c>
      <c r="F146" s="154">
        <f>'додаток 3'!F147</f>
        <v>-4889</v>
      </c>
      <c r="G146" s="154">
        <f>'додаток 3'!G147</f>
        <v>0</v>
      </c>
      <c r="H146" s="154">
        <f>'додаток 3'!H147</f>
        <v>0</v>
      </c>
      <c r="I146" s="154">
        <f>'додаток 3'!I147</f>
        <v>0</v>
      </c>
      <c r="J146" s="154">
        <f>'додаток 3'!J147</f>
        <v>0</v>
      </c>
      <c r="K146" s="154">
        <f>'додаток 3'!K147</f>
        <v>-4889</v>
      </c>
      <c r="L146" s="154">
        <f>'додаток 3'!L147</f>
        <v>0</v>
      </c>
      <c r="M146" s="154">
        <f t="shared" si="13"/>
        <v>-4889</v>
      </c>
      <c r="N146" s="73">
        <f t="shared" si="17"/>
        <v>-4889</v>
      </c>
    </row>
    <row r="147" spans="1:14" ht="76.5" customHeight="1">
      <c r="A147" s="86" t="s">
        <v>167</v>
      </c>
      <c r="B147" s="108" t="s">
        <v>168</v>
      </c>
      <c r="C147" s="154">
        <f>'додаток 3'!C140</f>
        <v>150000</v>
      </c>
      <c r="D147" s="156">
        <f>'додаток 3'!D140</f>
        <v>0</v>
      </c>
      <c r="E147" s="156">
        <f>'додаток 3'!E140</f>
        <v>0</v>
      </c>
      <c r="F147" s="154">
        <f>'додаток 3'!F140</f>
        <v>0</v>
      </c>
      <c r="G147" s="154">
        <f>'додаток 3'!G140</f>
        <v>0</v>
      </c>
      <c r="H147" s="154">
        <f>'додаток 3'!H140</f>
        <v>0</v>
      </c>
      <c r="I147" s="154">
        <f>'додаток 3'!I140</f>
        <v>0</v>
      </c>
      <c r="J147" s="154">
        <f>'додаток 3'!J140</f>
        <v>0</v>
      </c>
      <c r="K147" s="154">
        <f>'додаток 3'!K140</f>
        <v>0</v>
      </c>
      <c r="L147" s="154">
        <f>'додаток 3'!L140</f>
        <v>0</v>
      </c>
      <c r="M147" s="154">
        <f t="shared" si="13"/>
        <v>150000</v>
      </c>
      <c r="N147" s="73">
        <f t="shared" si="17"/>
        <v>150000</v>
      </c>
    </row>
    <row r="148" spans="1:14" s="49" customFormat="1" ht="18.75">
      <c r="A148" s="84"/>
      <c r="B148" s="85" t="s">
        <v>139</v>
      </c>
      <c r="C148" s="123">
        <f aca="true" t="shared" si="22" ref="C148:M148">C13+C16+C44+C68+C103+C115+C125+C127++C129+C131+C134+C139</f>
        <v>610647550</v>
      </c>
      <c r="D148" s="123">
        <f t="shared" si="22"/>
        <v>278157227</v>
      </c>
      <c r="E148" s="123">
        <f t="shared" si="22"/>
        <v>50081392</v>
      </c>
      <c r="F148" s="123">
        <f t="shared" si="22"/>
        <v>57315414</v>
      </c>
      <c r="G148" s="123">
        <f t="shared" si="22"/>
        <v>28034764</v>
      </c>
      <c r="H148" s="123">
        <f t="shared" si="22"/>
        <v>2455760</v>
      </c>
      <c r="I148" s="123">
        <f t="shared" si="22"/>
        <v>971100</v>
      </c>
      <c r="J148" s="123">
        <f t="shared" si="22"/>
        <v>47846482</v>
      </c>
      <c r="K148" s="123">
        <f t="shared" si="22"/>
        <v>27355950</v>
      </c>
      <c r="L148" s="123">
        <f t="shared" si="22"/>
        <v>27355950</v>
      </c>
      <c r="M148" s="123">
        <f t="shared" si="22"/>
        <v>667962964</v>
      </c>
      <c r="N148" s="73">
        <f t="shared" si="17"/>
        <v>667962964</v>
      </c>
    </row>
    <row r="149" spans="1:14" s="38" customFormat="1" ht="18.75">
      <c r="A149" s="84"/>
      <c r="B149" s="85" t="s">
        <v>120</v>
      </c>
      <c r="C149" s="155">
        <f>SUM(C150:C164)-C159-C160-C161</f>
        <v>1136775800</v>
      </c>
      <c r="D149" s="155">
        <f aca="true" t="shared" si="23" ref="D149:M149">SUM(D150:D164)-D159-D160-D161</f>
        <v>0</v>
      </c>
      <c r="E149" s="155">
        <f t="shared" si="23"/>
        <v>0</v>
      </c>
      <c r="F149" s="155">
        <f t="shared" si="23"/>
        <v>20016700</v>
      </c>
      <c r="G149" s="155">
        <f t="shared" si="23"/>
        <v>535500</v>
      </c>
      <c r="H149" s="155">
        <f t="shared" si="23"/>
        <v>0</v>
      </c>
      <c r="I149" s="155">
        <f t="shared" si="23"/>
        <v>0</v>
      </c>
      <c r="J149" s="155">
        <f t="shared" si="23"/>
        <v>19481200</v>
      </c>
      <c r="K149" s="155">
        <f t="shared" si="23"/>
        <v>19481200</v>
      </c>
      <c r="L149" s="155">
        <f t="shared" si="23"/>
        <v>19174000</v>
      </c>
      <c r="M149" s="155">
        <f t="shared" si="23"/>
        <v>1156792500</v>
      </c>
      <c r="N149" s="73">
        <f t="shared" si="17"/>
        <v>1156792500</v>
      </c>
    </row>
    <row r="150" spans="1:14" ht="45.75" customHeight="1">
      <c r="A150" s="111" t="s">
        <v>217</v>
      </c>
      <c r="B150" s="112" t="s">
        <v>216</v>
      </c>
      <c r="C150" s="64">
        <f>'додаток 3'!C163</f>
        <v>14830600</v>
      </c>
      <c r="D150" s="64">
        <f>'додаток 3'!D163</f>
        <v>0</v>
      </c>
      <c r="E150" s="64">
        <f>'додаток 3'!E163</f>
        <v>0</v>
      </c>
      <c r="F150" s="64">
        <f>'додаток 3'!F163</f>
        <v>0</v>
      </c>
      <c r="G150" s="62">
        <f>'додаток 3'!G163</f>
        <v>0</v>
      </c>
      <c r="H150" s="62">
        <f>'додаток 3'!H163</f>
        <v>0</v>
      </c>
      <c r="I150" s="62">
        <f>'додаток 3'!I163</f>
        <v>0</v>
      </c>
      <c r="J150" s="62">
        <f>'додаток 3'!J163</f>
        <v>0</v>
      </c>
      <c r="K150" s="62">
        <f>'додаток 3'!K163</f>
        <v>0</v>
      </c>
      <c r="L150" s="62">
        <f>'додаток 3'!L163</f>
        <v>0</v>
      </c>
      <c r="M150" s="64">
        <f aca="true" t="shared" si="24" ref="M150:M162">F150+C150</f>
        <v>14830600</v>
      </c>
      <c r="N150" s="73">
        <f t="shared" si="17"/>
        <v>14830600</v>
      </c>
    </row>
    <row r="151" spans="1:14" ht="110.25" customHeight="1">
      <c r="A151" s="111">
        <v>250326</v>
      </c>
      <c r="B151" s="87" t="s">
        <v>195</v>
      </c>
      <c r="C151" s="64">
        <f>'додаток 3'!C157</f>
        <v>889789100</v>
      </c>
      <c r="D151" s="64">
        <f>'додаток 3'!D157</f>
        <v>0</v>
      </c>
      <c r="E151" s="64">
        <f>'додаток 3'!E157</f>
        <v>0</v>
      </c>
      <c r="F151" s="64">
        <f>'додаток 3'!F157</f>
        <v>0</v>
      </c>
      <c r="G151" s="62">
        <f>'додаток 3'!G157</f>
        <v>0</v>
      </c>
      <c r="H151" s="62">
        <f>'додаток 3'!H157</f>
        <v>0</v>
      </c>
      <c r="I151" s="62">
        <f>'додаток 3'!I157</f>
        <v>0</v>
      </c>
      <c r="J151" s="62">
        <f>'додаток 3'!J157</f>
        <v>0</v>
      </c>
      <c r="K151" s="62">
        <f>'додаток 3'!K157</f>
        <v>0</v>
      </c>
      <c r="L151" s="62">
        <f>'додаток 3'!L157</f>
        <v>0</v>
      </c>
      <c r="M151" s="64">
        <f t="shared" si="24"/>
        <v>889789100</v>
      </c>
      <c r="N151" s="73">
        <f t="shared" si="17"/>
        <v>889789100</v>
      </c>
    </row>
    <row r="152" spans="1:14" ht="138.75" customHeight="1">
      <c r="A152" s="111">
        <v>250328</v>
      </c>
      <c r="B152" s="113" t="s">
        <v>242</v>
      </c>
      <c r="C152" s="64">
        <f>'додаток 3'!C164</f>
        <v>137545700</v>
      </c>
      <c r="D152" s="64">
        <f>'додаток 3'!D164</f>
        <v>0</v>
      </c>
      <c r="E152" s="64">
        <f>'додаток 3'!E164</f>
        <v>0</v>
      </c>
      <c r="F152" s="64">
        <f>'додаток 3'!F164</f>
        <v>0</v>
      </c>
      <c r="G152" s="62">
        <f>'додаток 3'!G164</f>
        <v>0</v>
      </c>
      <c r="H152" s="62">
        <f>'додаток 3'!H164</f>
        <v>0</v>
      </c>
      <c r="I152" s="62">
        <f>'додаток 3'!I164</f>
        <v>0</v>
      </c>
      <c r="J152" s="62">
        <f>'додаток 3'!J164</f>
        <v>0</v>
      </c>
      <c r="K152" s="62">
        <f>'додаток 3'!K164</f>
        <v>0</v>
      </c>
      <c r="L152" s="62">
        <f>'додаток 3'!L164</f>
        <v>0</v>
      </c>
      <c r="M152" s="64">
        <f t="shared" si="24"/>
        <v>137545700</v>
      </c>
      <c r="N152" s="73">
        <f t="shared" si="17"/>
        <v>137545700</v>
      </c>
    </row>
    <row r="153" spans="1:14" ht="240.75" customHeight="1">
      <c r="A153" s="111" t="s">
        <v>124</v>
      </c>
      <c r="B153" s="114" t="s">
        <v>220</v>
      </c>
      <c r="C153" s="64">
        <f>'додаток 3'!C165</f>
        <v>29126800</v>
      </c>
      <c r="D153" s="64">
        <f>'додаток 3'!D165</f>
        <v>0</v>
      </c>
      <c r="E153" s="64">
        <f>'додаток 3'!E165</f>
        <v>0</v>
      </c>
      <c r="F153" s="64">
        <f>'додаток 3'!F165</f>
        <v>0</v>
      </c>
      <c r="G153" s="62">
        <f>'додаток 3'!G165</f>
        <v>0</v>
      </c>
      <c r="H153" s="62">
        <f>'додаток 3'!H165</f>
        <v>0</v>
      </c>
      <c r="I153" s="62">
        <f>'додаток 3'!I165</f>
        <v>0</v>
      </c>
      <c r="J153" s="62">
        <f>'додаток 3'!J165</f>
        <v>0</v>
      </c>
      <c r="K153" s="62">
        <f>'додаток 3'!K165</f>
        <v>0</v>
      </c>
      <c r="L153" s="62">
        <f>'додаток 3'!L165</f>
        <v>0</v>
      </c>
      <c r="M153" s="64">
        <f t="shared" si="24"/>
        <v>29126800</v>
      </c>
      <c r="N153" s="73">
        <f t="shared" si="17"/>
        <v>29126800</v>
      </c>
    </row>
    <row r="154" spans="1:14" ht="90">
      <c r="A154" s="111" t="s">
        <v>123</v>
      </c>
      <c r="B154" s="113" t="s">
        <v>212</v>
      </c>
      <c r="C154" s="64">
        <f>'додаток 3'!C166</f>
        <v>33763400</v>
      </c>
      <c r="D154" s="64">
        <f>'додаток 3'!D166</f>
        <v>0</v>
      </c>
      <c r="E154" s="64">
        <f>'додаток 3'!E166</f>
        <v>0</v>
      </c>
      <c r="F154" s="64">
        <f>'додаток 3'!F166</f>
        <v>0</v>
      </c>
      <c r="G154" s="62">
        <f>'додаток 3'!G166</f>
        <v>0</v>
      </c>
      <c r="H154" s="62">
        <f>'додаток 3'!H166</f>
        <v>0</v>
      </c>
      <c r="I154" s="62">
        <f>'додаток 3'!I166</f>
        <v>0</v>
      </c>
      <c r="J154" s="62">
        <f>'додаток 3'!J166</f>
        <v>0</v>
      </c>
      <c r="K154" s="62">
        <f>'додаток 3'!K166</f>
        <v>0</v>
      </c>
      <c r="L154" s="62">
        <f>'додаток 3'!L166</f>
        <v>0</v>
      </c>
      <c r="M154" s="64">
        <f t="shared" si="24"/>
        <v>33763400</v>
      </c>
      <c r="N154" s="73">
        <f t="shared" si="17"/>
        <v>33763400</v>
      </c>
    </row>
    <row r="155" spans="1:14" ht="193.5" customHeight="1">
      <c r="A155" s="111" t="s">
        <v>160</v>
      </c>
      <c r="B155" s="115" t="s">
        <v>215</v>
      </c>
      <c r="C155" s="64">
        <f>'додаток 3'!C158</f>
        <v>0</v>
      </c>
      <c r="D155" s="64">
        <f>'додаток 3'!D158</f>
        <v>0</v>
      </c>
      <c r="E155" s="64">
        <f>'додаток 3'!E158</f>
        <v>0</v>
      </c>
      <c r="F155" s="64">
        <f>'додаток 3'!F158</f>
        <v>442700</v>
      </c>
      <c r="G155" s="62">
        <f>'додаток 3'!G158</f>
        <v>135500</v>
      </c>
      <c r="H155" s="62">
        <f>'додаток 3'!H158</f>
        <v>0</v>
      </c>
      <c r="I155" s="62">
        <f>'додаток 3'!I158</f>
        <v>0</v>
      </c>
      <c r="J155" s="62">
        <f>'додаток 3'!J158</f>
        <v>307200</v>
      </c>
      <c r="K155" s="62">
        <f>'додаток 3'!K158</f>
        <v>307200</v>
      </c>
      <c r="L155" s="62">
        <f>'додаток 3'!L158</f>
        <v>0</v>
      </c>
      <c r="M155" s="64">
        <f t="shared" si="24"/>
        <v>442700</v>
      </c>
      <c r="N155" s="73">
        <f t="shared" si="17"/>
        <v>442700</v>
      </c>
    </row>
    <row r="156" spans="1:14" ht="79.5" customHeight="1">
      <c r="A156" s="88" t="s">
        <v>301</v>
      </c>
      <c r="B156" s="116" t="s">
        <v>317</v>
      </c>
      <c r="C156" s="64">
        <f>'додаток 3'!C153</f>
        <v>3758000</v>
      </c>
      <c r="D156" s="64">
        <f>'додаток 3'!D153</f>
        <v>0</v>
      </c>
      <c r="E156" s="64">
        <f>'додаток 3'!E153</f>
        <v>0</v>
      </c>
      <c r="F156" s="64">
        <f>'додаток 3'!F153</f>
        <v>18000000</v>
      </c>
      <c r="G156" s="62">
        <f>'додаток 3'!G153</f>
        <v>0</v>
      </c>
      <c r="H156" s="62">
        <f>'додаток 3'!H153</f>
        <v>0</v>
      </c>
      <c r="I156" s="62">
        <f>'додаток 3'!I153</f>
        <v>0</v>
      </c>
      <c r="J156" s="62">
        <f>'додаток 3'!J153</f>
        <v>18000000</v>
      </c>
      <c r="K156" s="62">
        <f>'додаток 3'!K153</f>
        <v>18000000</v>
      </c>
      <c r="L156" s="62">
        <f>'додаток 3'!L153</f>
        <v>18000000</v>
      </c>
      <c r="M156" s="64">
        <f t="shared" si="24"/>
        <v>21758000</v>
      </c>
      <c r="N156" s="73">
        <f t="shared" si="17"/>
        <v>21758000</v>
      </c>
    </row>
    <row r="157" spans="1:14" ht="168.75" customHeight="1">
      <c r="A157" s="111" t="s">
        <v>183</v>
      </c>
      <c r="B157" s="117" t="s">
        <v>190</v>
      </c>
      <c r="C157" s="64">
        <f>'додаток 3'!C161</f>
        <v>6929600</v>
      </c>
      <c r="D157" s="64">
        <f>'додаток 3'!D161</f>
        <v>0</v>
      </c>
      <c r="E157" s="64">
        <f>'додаток 3'!E161</f>
        <v>0</v>
      </c>
      <c r="F157" s="64">
        <f>'додаток 3'!F161</f>
        <v>0</v>
      </c>
      <c r="G157" s="62">
        <f>'додаток 3'!G161</f>
        <v>0</v>
      </c>
      <c r="H157" s="62">
        <f>'додаток 3'!H161</f>
        <v>0</v>
      </c>
      <c r="I157" s="62">
        <f>'додаток 3'!I161</f>
        <v>0</v>
      </c>
      <c r="J157" s="62">
        <f>'додаток 3'!J161</f>
        <v>0</v>
      </c>
      <c r="K157" s="62">
        <f>'додаток 3'!K161</f>
        <v>0</v>
      </c>
      <c r="L157" s="62">
        <f>'додаток 3'!L161</f>
        <v>0</v>
      </c>
      <c r="M157" s="64">
        <f t="shared" si="24"/>
        <v>6929600</v>
      </c>
      <c r="N157" s="73">
        <f t="shared" si="17"/>
        <v>6929600</v>
      </c>
    </row>
    <row r="158" spans="1:14" ht="16.5">
      <c r="A158" s="88" t="s">
        <v>181</v>
      </c>
      <c r="B158" s="118" t="s">
        <v>182</v>
      </c>
      <c r="C158" s="64">
        <f>C159+C160+C161</f>
        <v>16761900</v>
      </c>
      <c r="D158" s="64">
        <f aca="true" t="shared" si="25" ref="D158:L158">D159+D160+D161</f>
        <v>0</v>
      </c>
      <c r="E158" s="64">
        <f t="shared" si="25"/>
        <v>0</v>
      </c>
      <c r="F158" s="64">
        <f t="shared" si="25"/>
        <v>400000</v>
      </c>
      <c r="G158" s="62">
        <f t="shared" si="25"/>
        <v>400000</v>
      </c>
      <c r="H158" s="62">
        <f t="shared" si="25"/>
        <v>0</v>
      </c>
      <c r="I158" s="62">
        <f t="shared" si="25"/>
        <v>0</v>
      </c>
      <c r="J158" s="62">
        <f t="shared" si="25"/>
        <v>0</v>
      </c>
      <c r="K158" s="62">
        <f t="shared" si="25"/>
        <v>0</v>
      </c>
      <c r="L158" s="62">
        <f t="shared" si="25"/>
        <v>0</v>
      </c>
      <c r="M158" s="64">
        <f t="shared" si="24"/>
        <v>17161900</v>
      </c>
      <c r="N158" s="73">
        <f t="shared" si="17"/>
        <v>17161900</v>
      </c>
    </row>
    <row r="159" spans="1:14" ht="50.25" customHeight="1">
      <c r="A159" s="88" t="s">
        <v>207</v>
      </c>
      <c r="B159" s="118" t="s">
        <v>305</v>
      </c>
      <c r="C159" s="64">
        <f>'додаток 3'!C155</f>
        <v>300000</v>
      </c>
      <c r="D159" s="64">
        <f>'додаток 3'!D155</f>
        <v>0</v>
      </c>
      <c r="E159" s="64">
        <f>'додаток 3'!E155</f>
        <v>0</v>
      </c>
      <c r="F159" s="64">
        <f>'додаток 3'!F155</f>
        <v>0</v>
      </c>
      <c r="G159" s="62">
        <f>'додаток 3'!G155</f>
        <v>0</v>
      </c>
      <c r="H159" s="62">
        <f>'додаток 3'!H155</f>
        <v>0</v>
      </c>
      <c r="I159" s="62">
        <f>'додаток 3'!I155</f>
        <v>0</v>
      </c>
      <c r="J159" s="62">
        <f>'додаток 3'!J155</f>
        <v>0</v>
      </c>
      <c r="K159" s="62">
        <f>'додаток 3'!K155</f>
        <v>0</v>
      </c>
      <c r="L159" s="62">
        <f>'додаток 3'!L155</f>
        <v>0</v>
      </c>
      <c r="M159" s="64">
        <f t="shared" si="24"/>
        <v>300000</v>
      </c>
      <c r="N159" s="73">
        <f t="shared" si="17"/>
        <v>300000</v>
      </c>
    </row>
    <row r="160" spans="1:14" ht="43.5" customHeight="1">
      <c r="A160" s="88"/>
      <c r="B160" s="118" t="s">
        <v>185</v>
      </c>
      <c r="C160" s="64">
        <f>'додаток 3'!C159</f>
        <v>16461900</v>
      </c>
      <c r="D160" s="64">
        <f>'додаток 3'!D159</f>
        <v>0</v>
      </c>
      <c r="E160" s="64">
        <f>'додаток 3'!E159</f>
        <v>0</v>
      </c>
      <c r="F160" s="64">
        <f>'додаток 3'!F159</f>
        <v>0</v>
      </c>
      <c r="G160" s="62">
        <f>'додаток 3'!G159</f>
        <v>0</v>
      </c>
      <c r="H160" s="62">
        <f>'додаток 3'!H159</f>
        <v>0</v>
      </c>
      <c r="I160" s="62">
        <f>'додаток 3'!I159</f>
        <v>0</v>
      </c>
      <c r="J160" s="62">
        <f>'додаток 3'!J159</f>
        <v>0</v>
      </c>
      <c r="K160" s="62">
        <f>'додаток 3'!K159</f>
        <v>0</v>
      </c>
      <c r="L160" s="62">
        <f>'додаток 3'!L159</f>
        <v>0</v>
      </c>
      <c r="M160" s="64">
        <f t="shared" si="24"/>
        <v>16461900</v>
      </c>
      <c r="N160" s="73">
        <f t="shared" si="17"/>
        <v>16461900</v>
      </c>
    </row>
    <row r="161" spans="1:14" ht="62.25" customHeight="1">
      <c r="A161" s="88"/>
      <c r="B161" s="118" t="s">
        <v>306</v>
      </c>
      <c r="C161" s="64">
        <f>'додаток 3'!C169</f>
        <v>0</v>
      </c>
      <c r="D161" s="64">
        <f>'додаток 3'!D169</f>
        <v>0</v>
      </c>
      <c r="E161" s="64">
        <f>'додаток 3'!E169</f>
        <v>0</v>
      </c>
      <c r="F161" s="64">
        <f>'додаток 3'!F169</f>
        <v>400000</v>
      </c>
      <c r="G161" s="62">
        <f>'додаток 3'!G169</f>
        <v>400000</v>
      </c>
      <c r="H161" s="62">
        <f>'додаток 3'!H169</f>
        <v>0</v>
      </c>
      <c r="I161" s="62">
        <f>'додаток 3'!I169</f>
        <v>0</v>
      </c>
      <c r="J161" s="62">
        <f>'додаток 3'!J169</f>
        <v>0</v>
      </c>
      <c r="K161" s="62">
        <f>'додаток 3'!K169</f>
        <v>0</v>
      </c>
      <c r="L161" s="62">
        <f>'додаток 3'!L169</f>
        <v>0</v>
      </c>
      <c r="M161" s="64">
        <f t="shared" si="24"/>
        <v>400000</v>
      </c>
      <c r="N161" s="73">
        <f t="shared" si="17"/>
        <v>400000</v>
      </c>
    </row>
    <row r="162" spans="1:14" ht="112.5" customHeight="1">
      <c r="A162" s="119"/>
      <c r="B162" s="116" t="s">
        <v>288</v>
      </c>
      <c r="C162" s="64">
        <f>'додаток 3'!C151</f>
        <v>26000</v>
      </c>
      <c r="D162" s="64">
        <f>'додаток 3'!D151</f>
        <v>0</v>
      </c>
      <c r="E162" s="64">
        <f>'додаток 3'!E151</f>
        <v>0</v>
      </c>
      <c r="F162" s="64">
        <f>'додаток 3'!F151</f>
        <v>1174000</v>
      </c>
      <c r="G162" s="62">
        <f>'додаток 3'!G151</f>
        <v>0</v>
      </c>
      <c r="H162" s="62">
        <f>'додаток 3'!H151</f>
        <v>0</v>
      </c>
      <c r="I162" s="62">
        <f>'додаток 3'!I151</f>
        <v>0</v>
      </c>
      <c r="J162" s="62">
        <f>'додаток 3'!J151</f>
        <v>1174000</v>
      </c>
      <c r="K162" s="62">
        <f>'додаток 3'!K151</f>
        <v>1174000</v>
      </c>
      <c r="L162" s="62">
        <f>'додаток 3'!L151</f>
        <v>1174000</v>
      </c>
      <c r="M162" s="64">
        <f t="shared" si="24"/>
        <v>1200000</v>
      </c>
      <c r="N162" s="73">
        <f t="shared" si="17"/>
        <v>1200000</v>
      </c>
    </row>
    <row r="163" spans="1:14" ht="94.5" customHeight="1">
      <c r="A163" s="119"/>
      <c r="B163" s="116" t="s">
        <v>271</v>
      </c>
      <c r="C163" s="64">
        <f>'додаток 3'!C154</f>
        <v>1701600</v>
      </c>
      <c r="D163" s="64">
        <f>'додаток 3'!D154</f>
        <v>0</v>
      </c>
      <c r="E163" s="64">
        <f>'додаток 3'!E154</f>
        <v>0</v>
      </c>
      <c r="F163" s="64">
        <f>'додаток 3'!F154</f>
        <v>0</v>
      </c>
      <c r="G163" s="62">
        <f>'додаток 3'!G154</f>
        <v>0</v>
      </c>
      <c r="H163" s="62">
        <f>'додаток 3'!H154</f>
        <v>0</v>
      </c>
      <c r="I163" s="62">
        <f>'додаток 3'!I154</f>
        <v>0</v>
      </c>
      <c r="J163" s="62">
        <f>'додаток 3'!J154</f>
        <v>0</v>
      </c>
      <c r="K163" s="62">
        <f>'додаток 3'!K154</f>
        <v>0</v>
      </c>
      <c r="L163" s="62">
        <f>'додаток 3'!L154</f>
        <v>0</v>
      </c>
      <c r="M163" s="64">
        <f>C163+F163</f>
        <v>1701600</v>
      </c>
      <c r="N163" s="73">
        <f t="shared" si="17"/>
        <v>1701600</v>
      </c>
    </row>
    <row r="164" spans="1:14" ht="159" customHeight="1">
      <c r="A164" s="88"/>
      <c r="B164" s="120" t="s">
        <v>298</v>
      </c>
      <c r="C164" s="64">
        <f>'додаток 3'!C167</f>
        <v>2543100</v>
      </c>
      <c r="D164" s="64">
        <f>'додаток 3'!D167</f>
        <v>0</v>
      </c>
      <c r="E164" s="64">
        <f>'додаток 3'!E167</f>
        <v>0</v>
      </c>
      <c r="F164" s="64">
        <f>'додаток 3'!F167</f>
        <v>0</v>
      </c>
      <c r="G164" s="62">
        <f>'додаток 3'!G167</f>
        <v>0</v>
      </c>
      <c r="H164" s="62">
        <f>'додаток 3'!H167</f>
        <v>0</v>
      </c>
      <c r="I164" s="62">
        <f>'додаток 3'!I167</f>
        <v>0</v>
      </c>
      <c r="J164" s="62">
        <f>'додаток 3'!J167</f>
        <v>0</v>
      </c>
      <c r="K164" s="62">
        <f>'додаток 3'!K167</f>
        <v>0</v>
      </c>
      <c r="L164" s="62">
        <f>'додаток 3'!L167</f>
        <v>0</v>
      </c>
      <c r="M164" s="64">
        <f>C164+F164</f>
        <v>2543100</v>
      </c>
      <c r="N164" s="73">
        <f t="shared" si="17"/>
        <v>2543100</v>
      </c>
    </row>
    <row r="165" spans="1:14" s="37" customFormat="1" ht="19.5">
      <c r="A165" s="121"/>
      <c r="B165" s="122" t="s">
        <v>176</v>
      </c>
      <c r="C165" s="123">
        <f>C148+C149</f>
        <v>1747423350</v>
      </c>
      <c r="D165" s="123">
        <f aca="true" t="shared" si="26" ref="D165:L165">D148+D149</f>
        <v>278157227</v>
      </c>
      <c r="E165" s="123">
        <f t="shared" si="26"/>
        <v>50081392</v>
      </c>
      <c r="F165" s="123">
        <f t="shared" si="26"/>
        <v>77332114</v>
      </c>
      <c r="G165" s="123">
        <f t="shared" si="26"/>
        <v>28570264</v>
      </c>
      <c r="H165" s="123">
        <f t="shared" si="26"/>
        <v>2455760</v>
      </c>
      <c r="I165" s="123">
        <f t="shared" si="26"/>
        <v>971100</v>
      </c>
      <c r="J165" s="123">
        <f t="shared" si="26"/>
        <v>67327682</v>
      </c>
      <c r="K165" s="123">
        <f t="shared" si="26"/>
        <v>46837150</v>
      </c>
      <c r="L165" s="123">
        <f t="shared" si="26"/>
        <v>46529950</v>
      </c>
      <c r="M165" s="123">
        <f>M148+M149</f>
        <v>1824755464</v>
      </c>
      <c r="N165" s="73">
        <f>C165+F165</f>
        <v>1824755464</v>
      </c>
    </row>
    <row r="166" ht="12.75">
      <c r="A166" s="14"/>
    </row>
    <row r="167" spans="1:13" ht="15.75">
      <c r="A167" s="14"/>
      <c r="C167" s="27"/>
      <c r="D167" s="28"/>
      <c r="E167" s="28"/>
      <c r="F167" s="27"/>
      <c r="G167" s="28"/>
      <c r="H167" s="28"/>
      <c r="I167" s="28"/>
      <c r="J167" s="28"/>
      <c r="K167" s="28"/>
      <c r="L167" s="28"/>
      <c r="M167" s="27"/>
    </row>
    <row r="168" spans="1:13" ht="31.5" customHeight="1">
      <c r="A168" s="14"/>
      <c r="B168" s="166" t="s">
        <v>136</v>
      </c>
      <c r="C168" s="166"/>
      <c r="D168" s="166"/>
      <c r="E168" s="166"/>
      <c r="F168" s="32"/>
      <c r="G168" s="31"/>
      <c r="H168" s="165" t="s">
        <v>269</v>
      </c>
      <c r="I168" s="165"/>
      <c r="J168" s="28"/>
      <c r="K168" s="28"/>
      <c r="L168" s="28"/>
      <c r="M168" s="52"/>
    </row>
    <row r="169" spans="1:13" ht="15.75">
      <c r="A169" s="14"/>
      <c r="C169" s="27"/>
      <c r="D169" s="28"/>
      <c r="E169" s="28"/>
      <c r="F169" s="27"/>
      <c r="G169" s="28"/>
      <c r="H169" s="28"/>
      <c r="I169" s="28"/>
      <c r="J169" s="28"/>
      <c r="K169" s="28"/>
      <c r="L169" s="28"/>
      <c r="M169" s="27"/>
    </row>
    <row r="170" spans="1:13" ht="15.75">
      <c r="A170" s="14"/>
      <c r="B170" s="75"/>
      <c r="C170" s="29">
        <f>C165-'додаток 3'!C170</f>
        <v>0</v>
      </c>
      <c r="D170" s="29">
        <f>D165-'додаток 3'!D170</f>
        <v>0</v>
      </c>
      <c r="E170" s="29">
        <f>E165-'додаток 3'!E170</f>
        <v>0</v>
      </c>
      <c r="F170" s="29">
        <f>F165-'додаток 3'!F170</f>
        <v>0</v>
      </c>
      <c r="G170" s="29">
        <f>G165-'додаток 3'!G170</f>
        <v>0</v>
      </c>
      <c r="H170" s="29">
        <f>H165-'додаток 3'!H170</f>
        <v>0</v>
      </c>
      <c r="I170" s="29">
        <f>I165-'додаток 3'!I170</f>
        <v>0</v>
      </c>
      <c r="J170" s="29">
        <f>J165-'додаток 3'!J170</f>
        <v>0</v>
      </c>
      <c r="K170" s="29">
        <f>K165-'додаток 3'!K170</f>
        <v>0</v>
      </c>
      <c r="L170" s="29">
        <f>L165-'додаток 3'!L170</f>
        <v>0</v>
      </c>
      <c r="M170" s="29">
        <f>M165-'додаток 3'!M170</f>
        <v>0</v>
      </c>
    </row>
    <row r="171" spans="1:3" ht="15.75">
      <c r="A171" s="14"/>
      <c r="B171" s="76"/>
      <c r="C171" s="29"/>
    </row>
    <row r="172" spans="1:3" ht="15.75">
      <c r="A172" s="14"/>
      <c r="B172" s="76"/>
      <c r="C172" s="29"/>
    </row>
    <row r="173" spans="1:3" ht="15.75">
      <c r="A173" s="14"/>
      <c r="B173" s="76"/>
      <c r="C173" s="29"/>
    </row>
    <row r="174" spans="1:3" ht="15.75">
      <c r="A174" s="14"/>
      <c r="B174" s="76"/>
      <c r="C174" s="29"/>
    </row>
    <row r="175" spans="1:3" ht="15.75">
      <c r="A175" s="14"/>
      <c r="B175" s="76"/>
      <c r="C175" s="29"/>
    </row>
    <row r="176" ht="12.75">
      <c r="A176" s="14"/>
    </row>
    <row r="177" spans="1:12" ht="12.75">
      <c r="A177" s="14"/>
      <c r="C177" s="29"/>
      <c r="F177" s="29"/>
      <c r="L177" s="30"/>
    </row>
    <row r="178" spans="1:3" ht="12.75">
      <c r="A178" s="14"/>
      <c r="C178" s="44"/>
    </row>
    <row r="179" ht="12.75">
      <c r="A179" s="14"/>
    </row>
    <row r="180" spans="1:6" ht="12.75">
      <c r="A180" s="14"/>
      <c r="F180" s="29"/>
    </row>
    <row r="184" ht="12.75">
      <c r="C184" s="29"/>
    </row>
  </sheetData>
  <sheetProtection/>
  <mergeCells count="21">
    <mergeCell ref="M8:M11"/>
    <mergeCell ref="C9:C11"/>
    <mergeCell ref="J9:J11"/>
    <mergeCell ref="A8:A11"/>
    <mergeCell ref="K10:K11"/>
    <mergeCell ref="E10:E11"/>
    <mergeCell ref="D10:D11"/>
    <mergeCell ref="B8:B11"/>
    <mergeCell ref="A5:M5"/>
    <mergeCell ref="C8:E8"/>
    <mergeCell ref="F8:L8"/>
    <mergeCell ref="H9:I9"/>
    <mergeCell ref="A6:M6"/>
    <mergeCell ref="K9:L9"/>
    <mergeCell ref="H168:I168"/>
    <mergeCell ref="H10:H11"/>
    <mergeCell ref="I10:I11"/>
    <mergeCell ref="B168:E168"/>
    <mergeCell ref="F9:F11"/>
    <mergeCell ref="G9:G11"/>
    <mergeCell ref="D9:E9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landscape" paperSize="9" scale="54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2010-12-26T00:18:15Z</cp:lastPrinted>
  <dcterms:created xsi:type="dcterms:W3CDTF">2001-12-29T15:32:18Z</dcterms:created>
  <dcterms:modified xsi:type="dcterms:W3CDTF">2017-06-21T12:11:56Z</dcterms:modified>
  <cp:category/>
  <cp:version/>
  <cp:contentType/>
  <cp:contentStatus/>
</cp:coreProperties>
</file>