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'Дод.4'!$A:$D</definedName>
    <definedName name="_xlnm.Print_Area" localSheetId="0">'Дод.4'!$A$1:$AC$40</definedName>
  </definedNames>
  <calcPr fullCalcOnLoad="1"/>
</workbook>
</file>

<file path=xl/sharedStrings.xml><?xml version="1.0" encoding="utf-8"?>
<sst xmlns="http://schemas.openxmlformats.org/spreadsheetml/2006/main" count="74" uniqueCount="67">
  <si>
    <t xml:space="preserve">Назва місцевого бюджету адміністративно-територіальної одиниці  </t>
  </si>
  <si>
    <t>шифр</t>
  </si>
  <si>
    <t>грн.</t>
  </si>
  <si>
    <t>Міжбюджетні трансферти</t>
  </si>
  <si>
    <t>Загальний фонд</t>
  </si>
  <si>
    <t>сума</t>
  </si>
  <si>
    <t>щоденний норматив відрахувань</t>
  </si>
  <si>
    <t>Кошти, що передаються до державного бюджету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</si>
  <si>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</si>
  <si>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</si>
  <si>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</si>
  <si>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</si>
  <si>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</si>
  <si>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</si>
  <si>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</si>
  <si>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</si>
  <si>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</si>
  <si>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>№ з/п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</si>
  <si>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</si>
  <si>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</si>
  <si>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на пільгове медичне обслуговування громадян, які постраждали внаслідок аварії на ЧАЕС </t>
  </si>
  <si>
    <t xml:space="preserve">Субвенція з державного бюджету місцевим бюджетам на здійснення виплат, визначених  Законом України "Про реструктуризацію заборгованості з виплат, передбачених статею 57 Закону України "Про освіту" педагогічним, науково-педагогічним та іншим категоріям працівників навчальних закладів"  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</si>
  <si>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</si>
  <si>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в тому числі:</t>
  </si>
  <si>
    <t>послуги зв"язку</t>
  </si>
  <si>
    <t>обласному бюджету Волинської області на утримання психічно хворих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</si>
  <si>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</si>
  <si>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</si>
  <si>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 xml:space="preserve">Субвенція з державного бюджету місцевим бюджетам на надання пільг  з  послуг зв'язку та інших передбачених законодавством пільг (крім пільг на  одерження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компенсаційні виплати  за пільговий проїзд окремих категорій громадян </t>
  </si>
  <si>
    <t>компенсація за пільговий проїзд окремих категорій громадян автотранспор-том</t>
  </si>
  <si>
    <t>в т.ч. цільові кошти на перевезення маршрутами "Рівне-Н.Українка" (Садові ділянки) та "Рівне-Городище" (Садові ділянки)</t>
  </si>
  <si>
    <t>компенсація за пільговий проїзд окремих категорій громадян електро-транспортом</t>
  </si>
  <si>
    <t>компенсація за пільговий проїзд окремих категорій громадян залізничним транспортом</t>
  </si>
  <si>
    <t xml:space="preserve">надання інших передбачених законодавством пільг </t>
  </si>
  <si>
    <t xml:space="preserve"> 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</si>
  <si>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</si>
  <si>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від ________2009  року №____</t>
  </si>
  <si>
    <t xml:space="preserve">          Додаток № 4</t>
  </si>
  <si>
    <t xml:space="preserve">                      до рішення Рівненської  обласної ради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</si>
  <si>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</si>
  <si>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</si>
  <si>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</si>
  <si>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</si>
  <si>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</si>
  <si>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</si>
  <si>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</si>
  <si>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</si>
  <si>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</si>
  <si>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</si>
  <si>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</si>
  <si>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</si>
  <si>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</si>
  <si>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</si>
  <si>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</si>
  <si>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</si>
  <si>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</t>
  </si>
  <si>
    <t>Субвенція з державного бюджету місцевим бюджетам на фінансування у 2009 році Програм- переможців Всеукраїнського конкурсу проектів та програм розвитку місцевого самоврядування 2008 року</t>
  </si>
  <si>
    <t>Субвенція з державного бюджету місцевим бюджетам на 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</si>
  <si>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 та водовідведення тарифам,що затверджувалися органами державної влади чи органами місцевого самоврядування</t>
  </si>
  <si>
    <t>Разом</t>
  </si>
  <si>
    <t>В.А.Королюк</t>
  </si>
  <si>
    <t xml:space="preserve"> Перший заступник голови обласної ради     </t>
  </si>
  <si>
    <t>Показники міжбюджетних трансфертів між державним бюджетом, обласним бюджетом та іншими бюджетами на 2009 рік</t>
  </si>
  <si>
    <t>Інші субвенції з обласного бюджету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</si>
  <si>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</si>
  <si>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Загальний  фонд</t>
  </si>
  <si>
    <t>Спеціальний  фонд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</si>
</sst>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</numFmts>
  <fonts count="52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2" fontId="9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2" fillId="0" borderId="10" xfId="54" applyFont="1" applyBorder="1" applyAlignment="1">
      <alignment vertical="top"/>
      <protection/>
    </xf>
    <xf numFmtId="0" fontId="12" fillId="0" borderId="10" xfId="54" applyFont="1" applyBorder="1" applyAlignment="1">
      <alignment vertical="center"/>
      <protection/>
    </xf>
    <xf numFmtId="0" fontId="12" fillId="0" borderId="10" xfId="54" applyFont="1" applyBorder="1" applyAlignment="1">
      <alignment horizontal="left" vertical="center"/>
      <protection/>
    </xf>
    <xf numFmtId="0" fontId="12" fillId="0" borderId="10" xfId="54" applyFont="1" applyBorder="1" applyAlignment="1">
      <alignment vertical="top" wrapText="1"/>
      <protection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3" fontId="7" fillId="0" borderId="10" xfId="54" applyNumberFormat="1" applyFont="1" applyBorder="1" applyAlignment="1">
      <alignment/>
      <protection/>
    </xf>
    <xf numFmtId="4" fontId="7" fillId="0" borderId="10" xfId="54" applyNumberFormat="1" applyFont="1" applyBorder="1" applyAlignment="1">
      <alignment/>
      <protection/>
    </xf>
    <xf numFmtId="3" fontId="6" fillId="33" borderId="10" xfId="54" applyNumberFormat="1" applyFont="1" applyFill="1" applyBorder="1" applyAlignment="1">
      <alignment/>
      <protection/>
    </xf>
    <xf numFmtId="4" fontId="6" fillId="33" borderId="10" xfId="54" applyNumberFormat="1" applyFont="1" applyFill="1" applyBorder="1" applyAlignment="1">
      <alignment/>
      <protection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33" borderId="10" xfId="54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2" fillId="0" borderId="10" xfId="54" applyFont="1" applyFill="1" applyBorder="1" applyAlignment="1">
      <alignment vertical="top"/>
      <protection/>
    </xf>
    <xf numFmtId="3" fontId="7" fillId="0" borderId="10" xfId="54" applyNumberFormat="1" applyFont="1" applyFill="1" applyBorder="1" applyAlignment="1">
      <alignment/>
      <protection/>
    </xf>
    <xf numFmtId="4" fontId="7" fillId="0" borderId="10" xfId="54" applyNumberFormat="1" applyFont="1" applyFill="1" applyBorder="1" applyAlignment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6" fillId="33" borderId="10" xfId="54" applyFont="1" applyFill="1" applyBorder="1" applyAlignment="1">
      <alignment horizontal="center" vertical="center" wrapText="1"/>
      <protection/>
    </xf>
    <xf numFmtId="3" fontId="8" fillId="0" borderId="0" xfId="0" applyNumberFormat="1" applyFont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3" fontId="7" fillId="0" borderId="13" xfId="54" applyNumberFormat="1" applyFont="1" applyFill="1" applyBorder="1" applyAlignment="1">
      <alignment/>
      <protection/>
    </xf>
    <xf numFmtId="3" fontId="7" fillId="0" borderId="13" xfId="54" applyNumberFormat="1" applyFont="1" applyBorder="1" applyAlignment="1">
      <alignment/>
      <protection/>
    </xf>
    <xf numFmtId="3" fontId="6" fillId="33" borderId="13" xfId="54" applyNumberFormat="1" applyFont="1" applyFill="1" applyBorder="1" applyAlignment="1">
      <alignment/>
      <protection/>
    </xf>
    <xf numFmtId="3" fontId="8" fillId="0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255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P48"/>
  <sheetViews>
    <sheetView showZeros="0" tabSelected="1" view="pageBreakPreview" zoomScaleSheetLayoutView="100" zoomScalePageLayoutView="0" workbookViewId="0" topLeftCell="D10">
      <pane xSplit="1" ySplit="3" topLeftCell="E13" activePane="bottomRight" state="frozen"/>
      <selection pane="topLeft" activeCell="D10" sqref="D10"/>
      <selection pane="topRight" activeCell="E10" sqref="E10"/>
      <selection pane="bottomLeft" activeCell="D13" sqref="D13"/>
      <selection pane="bottomRight" activeCell="D36" sqref="D36"/>
    </sheetView>
  </sheetViews>
  <sheetFormatPr defaultColWidth="9.00390625" defaultRowHeight="12.75"/>
  <cols>
    <col min="1" max="1" width="4.75390625" style="1" customWidth="1"/>
    <col min="2" max="2" width="5.125" style="1" hidden="1" customWidth="1"/>
    <col min="3" max="3" width="5.00390625" style="1" hidden="1" customWidth="1"/>
    <col min="4" max="4" width="25.75390625" style="1" customWidth="1"/>
    <col min="5" max="5" width="15.125" style="1" customWidth="1"/>
    <col min="6" max="6" width="11.875" style="1" customWidth="1"/>
    <col min="7" max="7" width="12.75390625" style="1" customWidth="1"/>
    <col min="8" max="8" width="11.75390625" style="1" customWidth="1"/>
    <col min="9" max="9" width="14.375" style="1" customWidth="1"/>
    <col min="10" max="10" width="20.25390625" style="1" customWidth="1"/>
    <col min="11" max="11" width="23.75390625" style="1" customWidth="1"/>
    <col min="12" max="12" width="20.125" style="1" customWidth="1"/>
    <col min="13" max="13" width="29.00390625" style="1" customWidth="1"/>
    <col min="14" max="14" width="13.75390625" style="1" customWidth="1"/>
    <col min="15" max="16" width="14.75390625" style="1" customWidth="1"/>
    <col min="17" max="17" width="16.375" style="1" customWidth="1"/>
    <col min="18" max="20" width="13.875" style="1" customWidth="1"/>
    <col min="21" max="21" width="16.00390625" style="1" customWidth="1"/>
    <col min="22" max="22" width="22.375" style="1" customWidth="1"/>
    <col min="23" max="23" width="17.625" style="1" customWidth="1"/>
    <col min="24" max="24" width="14.875" style="1" customWidth="1"/>
    <col min="25" max="25" width="15.75390625" style="1" customWidth="1"/>
    <col min="26" max="26" width="22.25390625" style="1" customWidth="1"/>
    <col min="27" max="27" width="30.125" style="1" customWidth="1"/>
    <col min="28" max="28" width="30.25390625" style="1" customWidth="1"/>
    <col min="29" max="29" width="19.25390625" style="1" customWidth="1"/>
    <col min="30" max="30" width="14.125" style="1" customWidth="1"/>
    <col min="31" max="31" width="14.25390625" style="1" bestFit="1" customWidth="1"/>
    <col min="32" max="16384" width="9.125" style="1" customWidth="1"/>
  </cols>
  <sheetData>
    <row r="1" spans="4:27" ht="13.5" customHeight="1">
      <c r="D1" s="2"/>
      <c r="E1" s="2"/>
      <c r="F1" s="2"/>
      <c r="G1" s="2"/>
      <c r="L1" s="67" t="s">
        <v>37</v>
      </c>
      <c r="M1" s="67"/>
      <c r="N1" s="28"/>
      <c r="O1" s="28"/>
      <c r="P1" s="28"/>
      <c r="Q1" s="28"/>
      <c r="R1" s="28"/>
      <c r="S1" s="28"/>
      <c r="T1" s="28"/>
      <c r="U1" s="4"/>
      <c r="V1" s="4"/>
      <c r="W1" s="4"/>
      <c r="X1" s="4"/>
      <c r="Y1" s="4"/>
      <c r="Z1" s="4"/>
      <c r="AA1" s="4"/>
    </row>
    <row r="2" spans="4:27" ht="13.5" customHeight="1">
      <c r="D2" s="2"/>
      <c r="E2" s="2"/>
      <c r="F2" s="2"/>
      <c r="G2" s="2"/>
      <c r="L2" s="67" t="s">
        <v>38</v>
      </c>
      <c r="M2" s="67"/>
      <c r="N2" s="28"/>
      <c r="O2" s="28"/>
      <c r="P2" s="28"/>
      <c r="Q2" s="28"/>
      <c r="R2" s="28"/>
      <c r="S2" s="28"/>
      <c r="T2" s="28"/>
      <c r="U2" s="4"/>
      <c r="V2" s="4"/>
      <c r="W2" s="4"/>
      <c r="X2" s="4"/>
      <c r="Y2" s="4"/>
      <c r="Z2" s="4"/>
      <c r="AA2" s="4"/>
    </row>
    <row r="3" spans="4:27" ht="13.5" customHeight="1">
      <c r="D3" s="2"/>
      <c r="E3" s="2"/>
      <c r="F3" s="2"/>
      <c r="G3" s="2"/>
      <c r="L3" s="29"/>
      <c r="M3" s="31" t="s">
        <v>36</v>
      </c>
      <c r="N3" s="28"/>
      <c r="O3" s="28"/>
      <c r="P3" s="28"/>
      <c r="Q3" s="28"/>
      <c r="R3" s="28"/>
      <c r="S3" s="28"/>
      <c r="T3" s="28"/>
      <c r="U3" s="4"/>
      <c r="V3" s="4"/>
      <c r="W3" s="4"/>
      <c r="X3" s="4"/>
      <c r="Y3" s="4"/>
      <c r="Z3" s="5"/>
      <c r="AA3" s="5"/>
    </row>
    <row r="4" spans="4:27" ht="10.5" customHeight="1"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5"/>
      <c r="AA4" s="5"/>
    </row>
    <row r="5" spans="1:28" ht="19.5" customHeight="1">
      <c r="A5" s="14"/>
      <c r="B5" s="14"/>
      <c r="C5" s="14"/>
      <c r="D5" s="14"/>
      <c r="E5" s="69" t="s">
        <v>62</v>
      </c>
      <c r="F5" s="69"/>
      <c r="G5" s="69"/>
      <c r="H5" s="69"/>
      <c r="I5" s="69"/>
      <c r="J5" s="69"/>
      <c r="K5" s="69"/>
      <c r="L5" s="69"/>
      <c r="M5" s="69"/>
      <c r="N5" s="12"/>
      <c r="O5" s="12"/>
      <c r="P5" s="12"/>
      <c r="Q5" s="12"/>
      <c r="R5" s="12"/>
      <c r="S5" s="12"/>
      <c r="T5" s="12"/>
      <c r="U5" s="14"/>
      <c r="V5" s="14"/>
      <c r="W5" s="14"/>
      <c r="X5" s="14"/>
      <c r="Y5" s="14"/>
      <c r="Z5" s="4"/>
      <c r="AA5" s="4"/>
      <c r="AB5" s="4"/>
    </row>
    <row r="6" spans="1:28" ht="9.75" customHeight="1">
      <c r="A6" s="14"/>
      <c r="B6" s="14"/>
      <c r="C6" s="14"/>
      <c r="D6" s="1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4"/>
      <c r="V6" s="14"/>
      <c r="W6" s="14"/>
      <c r="X6" s="14"/>
      <c r="Y6" s="14"/>
      <c r="Z6" s="4"/>
      <c r="AA6" s="4"/>
      <c r="AB6" s="4"/>
    </row>
    <row r="7" spans="1:29" ht="10.5" customHeight="1">
      <c r="A7" s="6"/>
      <c r="B7" s="6"/>
      <c r="D7" s="7"/>
      <c r="E7" s="7"/>
      <c r="F7" s="7"/>
      <c r="G7" s="7"/>
      <c r="H7" s="7"/>
      <c r="I7" s="7"/>
      <c r="J7" s="2"/>
      <c r="K7" s="2"/>
      <c r="M7" s="6" t="s">
        <v>2</v>
      </c>
      <c r="N7" s="25"/>
      <c r="O7" s="25"/>
      <c r="P7" s="25"/>
      <c r="Q7" s="25"/>
      <c r="R7" s="25"/>
      <c r="S7" s="25"/>
      <c r="T7" s="25"/>
      <c r="U7" s="2"/>
      <c r="V7" s="2"/>
      <c r="W7" s="6" t="s">
        <v>2</v>
      </c>
      <c r="X7" s="2"/>
      <c r="Z7" s="8"/>
      <c r="AA7" s="8"/>
      <c r="AB7" s="8"/>
      <c r="AC7" s="6" t="s">
        <v>2</v>
      </c>
    </row>
    <row r="8" spans="1:35" ht="15" customHeight="1">
      <c r="A8" s="74" t="s">
        <v>17</v>
      </c>
      <c r="B8" s="75"/>
      <c r="C8" s="78" t="s">
        <v>1</v>
      </c>
      <c r="D8" s="71" t="s">
        <v>0</v>
      </c>
      <c r="E8" s="68" t="s">
        <v>3</v>
      </c>
      <c r="F8" s="56"/>
      <c r="G8" s="56"/>
      <c r="H8" s="56"/>
      <c r="I8" s="56"/>
      <c r="J8" s="56"/>
      <c r="K8" s="56"/>
      <c r="L8" s="56"/>
      <c r="M8" s="32"/>
      <c r="N8" s="56" t="s">
        <v>3</v>
      </c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 t="s">
        <v>3</v>
      </c>
      <c r="AA8" s="56"/>
      <c r="AB8" s="57"/>
      <c r="AC8" s="53" t="s">
        <v>59</v>
      </c>
      <c r="AD8" s="33"/>
      <c r="AE8" s="33"/>
      <c r="AF8" s="33"/>
      <c r="AG8" s="33"/>
      <c r="AH8" s="33"/>
      <c r="AI8" s="33"/>
    </row>
    <row r="9" spans="1:35" ht="15" customHeight="1">
      <c r="A9" s="74"/>
      <c r="B9" s="76"/>
      <c r="C9" s="78"/>
      <c r="D9" s="72"/>
      <c r="E9" s="68" t="s">
        <v>4</v>
      </c>
      <c r="F9" s="56"/>
      <c r="G9" s="56"/>
      <c r="H9" s="56"/>
      <c r="I9" s="56"/>
      <c r="J9" s="56"/>
      <c r="K9" s="56"/>
      <c r="L9" s="56"/>
      <c r="M9" s="56"/>
      <c r="N9" s="56" t="s">
        <v>65</v>
      </c>
      <c r="O9" s="56"/>
      <c r="P9" s="56"/>
      <c r="Q9" s="56"/>
      <c r="R9" s="56"/>
      <c r="S9" s="56"/>
      <c r="T9" s="56"/>
      <c r="U9" s="56"/>
      <c r="V9" s="56"/>
      <c r="W9" s="56"/>
      <c r="X9" s="61" t="s">
        <v>65</v>
      </c>
      <c r="Y9" s="61"/>
      <c r="Z9" s="61" t="s">
        <v>66</v>
      </c>
      <c r="AA9" s="61"/>
      <c r="AB9" s="61"/>
      <c r="AC9" s="54"/>
      <c r="AD9" s="33"/>
      <c r="AE9" s="33"/>
      <c r="AF9" s="33"/>
      <c r="AG9" s="33"/>
      <c r="AH9" s="33"/>
      <c r="AI9" s="33"/>
    </row>
    <row r="10" spans="1:146" ht="69" customHeight="1">
      <c r="A10" s="74"/>
      <c r="B10" s="76"/>
      <c r="C10" s="78"/>
      <c r="D10" s="72"/>
      <c r="E10" s="70" t="s">
        <v>26</v>
      </c>
      <c r="F10" s="66"/>
      <c r="G10" s="70" t="s">
        <v>7</v>
      </c>
      <c r="H10" s="66"/>
      <c r="I10" s="58" t="s">
        <v>27</v>
      </c>
      <c r="J10" s="58" t="s">
        <v>18</v>
      </c>
      <c r="K10" s="58" t="s">
        <v>34</v>
      </c>
      <c r="L10" s="58" t="s">
        <v>35</v>
      </c>
      <c r="M10" s="58" t="s">
        <v>19</v>
      </c>
      <c r="N10" s="65" t="s">
        <v>28</v>
      </c>
      <c r="O10" s="65"/>
      <c r="P10" s="65"/>
      <c r="Q10" s="65"/>
      <c r="R10" s="65"/>
      <c r="S10" s="65"/>
      <c r="T10" s="66"/>
      <c r="U10" s="58" t="s">
        <v>56</v>
      </c>
      <c r="V10" s="58" t="s">
        <v>21</v>
      </c>
      <c r="W10" s="58" t="s">
        <v>64</v>
      </c>
      <c r="X10" s="70" t="s">
        <v>63</v>
      </c>
      <c r="Y10" s="66"/>
      <c r="Z10" s="58" t="s">
        <v>57</v>
      </c>
      <c r="AA10" s="58" t="s">
        <v>58</v>
      </c>
      <c r="AB10" s="62" t="s">
        <v>22</v>
      </c>
      <c r="AC10" s="54"/>
      <c r="AD10" s="34"/>
      <c r="AE10" s="34"/>
      <c r="AF10" s="34"/>
      <c r="AG10" s="34"/>
      <c r="AH10" s="34"/>
      <c r="AI10" s="34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</row>
    <row r="11" spans="1:146" ht="18" customHeight="1">
      <c r="A11" s="74"/>
      <c r="B11" s="76"/>
      <c r="C11" s="78"/>
      <c r="D11" s="72"/>
      <c r="E11" s="58" t="s">
        <v>5</v>
      </c>
      <c r="F11" s="58" t="s">
        <v>6</v>
      </c>
      <c r="G11" s="58" t="s">
        <v>5</v>
      </c>
      <c r="H11" s="58" t="s">
        <v>6</v>
      </c>
      <c r="I11" s="59"/>
      <c r="J11" s="59"/>
      <c r="K11" s="59"/>
      <c r="L11" s="59"/>
      <c r="M11" s="59"/>
      <c r="N11" s="70" t="s">
        <v>23</v>
      </c>
      <c r="O11" s="65"/>
      <c r="P11" s="65"/>
      <c r="Q11" s="65"/>
      <c r="R11" s="65"/>
      <c r="S11" s="65"/>
      <c r="T11" s="66"/>
      <c r="U11" s="59"/>
      <c r="V11" s="59"/>
      <c r="W11" s="59"/>
      <c r="X11" s="58" t="s">
        <v>20</v>
      </c>
      <c r="Y11" s="58" t="s">
        <v>25</v>
      </c>
      <c r="Z11" s="59"/>
      <c r="AA11" s="59"/>
      <c r="AB11" s="63"/>
      <c r="AC11" s="54"/>
      <c r="AD11" s="34"/>
      <c r="AE11" s="34"/>
      <c r="AF11" s="34"/>
      <c r="AG11" s="34"/>
      <c r="AH11" s="34"/>
      <c r="AI11" s="34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</row>
    <row r="12" spans="1:146" ht="103.5" customHeight="1">
      <c r="A12" s="74"/>
      <c r="B12" s="77"/>
      <c r="C12" s="78"/>
      <c r="D12" s="73"/>
      <c r="E12" s="60"/>
      <c r="F12" s="60"/>
      <c r="G12" s="60"/>
      <c r="H12" s="60"/>
      <c r="I12" s="60"/>
      <c r="J12" s="60"/>
      <c r="K12" s="60"/>
      <c r="L12" s="60"/>
      <c r="M12" s="60"/>
      <c r="N12" s="35" t="s">
        <v>24</v>
      </c>
      <c r="O12" s="43" t="s">
        <v>33</v>
      </c>
      <c r="P12" s="43" t="s">
        <v>29</v>
      </c>
      <c r="Q12" s="43" t="s">
        <v>30</v>
      </c>
      <c r="R12" s="43" t="s">
        <v>32</v>
      </c>
      <c r="S12" s="43" t="s">
        <v>31</v>
      </c>
      <c r="T12" s="43" t="s">
        <v>55</v>
      </c>
      <c r="U12" s="60"/>
      <c r="V12" s="60"/>
      <c r="W12" s="60"/>
      <c r="X12" s="60"/>
      <c r="Y12" s="60"/>
      <c r="Z12" s="60"/>
      <c r="AA12" s="60"/>
      <c r="AB12" s="64"/>
      <c r="AC12" s="55"/>
      <c r="AD12" s="34"/>
      <c r="AE12" s="34"/>
      <c r="AF12" s="34"/>
      <c r="AG12" s="34"/>
      <c r="AH12" s="34"/>
      <c r="AI12" s="34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</row>
    <row r="13" spans="1:35" s="26" customFormat="1" ht="15" customHeight="1">
      <c r="A13" s="36">
        <v>1</v>
      </c>
      <c r="B13" s="36"/>
      <c r="C13" s="36"/>
      <c r="D13" s="36">
        <v>2</v>
      </c>
      <c r="E13" s="36">
        <v>3</v>
      </c>
      <c r="F13" s="36">
        <v>4</v>
      </c>
      <c r="G13" s="36">
        <v>5</v>
      </c>
      <c r="H13" s="36">
        <v>6</v>
      </c>
      <c r="I13" s="36">
        <v>7</v>
      </c>
      <c r="J13" s="36">
        <v>8</v>
      </c>
      <c r="K13" s="36">
        <v>9</v>
      </c>
      <c r="L13" s="36">
        <v>10</v>
      </c>
      <c r="M13" s="36">
        <v>11</v>
      </c>
      <c r="N13" s="36">
        <v>12</v>
      </c>
      <c r="O13" s="36">
        <v>13</v>
      </c>
      <c r="P13" s="36">
        <v>14</v>
      </c>
      <c r="Q13" s="36">
        <v>15</v>
      </c>
      <c r="R13" s="36">
        <v>16</v>
      </c>
      <c r="S13" s="36">
        <v>17</v>
      </c>
      <c r="T13" s="36">
        <v>18</v>
      </c>
      <c r="U13" s="36">
        <v>19</v>
      </c>
      <c r="V13" s="36">
        <v>20</v>
      </c>
      <c r="W13" s="36">
        <v>21</v>
      </c>
      <c r="X13" s="36">
        <v>22</v>
      </c>
      <c r="Y13" s="36">
        <v>23</v>
      </c>
      <c r="Z13" s="36">
        <v>24</v>
      </c>
      <c r="AA13" s="46">
        <v>25</v>
      </c>
      <c r="AB13" s="36">
        <v>26</v>
      </c>
      <c r="AC13" s="36">
        <v>27</v>
      </c>
      <c r="AD13" s="37"/>
      <c r="AE13" s="37"/>
      <c r="AF13" s="37"/>
      <c r="AG13" s="37"/>
      <c r="AH13" s="37"/>
      <c r="AI13" s="37"/>
    </row>
    <row r="14" spans="1:35" ht="15" customHeight="1">
      <c r="A14" s="38">
        <v>1</v>
      </c>
      <c r="B14" s="39"/>
      <c r="C14" s="39"/>
      <c r="D14" s="40" t="s">
        <v>14</v>
      </c>
      <c r="E14" s="41">
        <v>37035000</v>
      </c>
      <c r="F14" s="42">
        <v>2.42</v>
      </c>
      <c r="G14" s="41"/>
      <c r="H14" s="41"/>
      <c r="I14" s="41">
        <v>2002782</v>
      </c>
      <c r="J14" s="41">
        <v>67434000</v>
      </c>
      <c r="K14" s="41">
        <v>14043000</v>
      </c>
      <c r="L14" s="41">
        <v>7100</v>
      </c>
      <c r="M14" s="41">
        <v>674000</v>
      </c>
      <c r="N14" s="41">
        <v>1497400</v>
      </c>
      <c r="O14" s="41">
        <v>555000</v>
      </c>
      <c r="P14" s="41"/>
      <c r="Q14" s="41"/>
      <c r="R14" s="41"/>
      <c r="S14" s="41">
        <v>8500000</v>
      </c>
      <c r="T14" s="41">
        <f>N14+O14+P14+R14+S14</f>
        <v>10552400</v>
      </c>
      <c r="U14" s="41"/>
      <c r="V14" s="41">
        <v>2007540</v>
      </c>
      <c r="W14" s="41"/>
      <c r="X14" s="41">
        <v>486900</v>
      </c>
      <c r="Y14" s="41"/>
      <c r="Z14" s="41">
        <v>21692000</v>
      </c>
      <c r="AA14" s="41"/>
      <c r="AB14" s="47">
        <v>246400</v>
      </c>
      <c r="AC14" s="50">
        <f>E14+G14+I14+J14+K14+L14+M14+T14+U14+V14+X14+Y14+Z14+AA14+AB14+W14</f>
        <v>156181122</v>
      </c>
      <c r="AD14" s="33"/>
      <c r="AE14" s="33"/>
      <c r="AF14" s="33"/>
      <c r="AG14" s="33"/>
      <c r="AH14" s="33"/>
      <c r="AI14" s="33"/>
    </row>
    <row r="15" spans="1:35" ht="15" customHeight="1">
      <c r="A15" s="38">
        <v>2</v>
      </c>
      <c r="B15" s="39"/>
      <c r="C15" s="39"/>
      <c r="D15" s="40" t="s">
        <v>15</v>
      </c>
      <c r="E15" s="41">
        <v>32982600</v>
      </c>
      <c r="F15" s="42">
        <v>2.16</v>
      </c>
      <c r="G15" s="41"/>
      <c r="H15" s="41"/>
      <c r="I15" s="41">
        <v>756272</v>
      </c>
      <c r="J15" s="41">
        <v>12940700</v>
      </c>
      <c r="K15" s="41">
        <v>2778000</v>
      </c>
      <c r="L15" s="41">
        <v>91000</v>
      </c>
      <c r="M15" s="41">
        <v>47800</v>
      </c>
      <c r="N15" s="41">
        <v>320000</v>
      </c>
      <c r="O15" s="41">
        <v>200000</v>
      </c>
      <c r="P15" s="41">
        <v>945000</v>
      </c>
      <c r="Q15" s="41"/>
      <c r="R15" s="41"/>
      <c r="S15" s="41"/>
      <c r="T15" s="41">
        <f aca="true" t="shared" si="0" ref="T15:T34">N15+O15+P15+R15+S15</f>
        <v>1465000</v>
      </c>
      <c r="U15" s="41"/>
      <c r="V15" s="41">
        <v>131595</v>
      </c>
      <c r="W15" s="41"/>
      <c r="X15" s="41">
        <v>30500</v>
      </c>
      <c r="Y15" s="41"/>
      <c r="Z15" s="41">
        <v>4293000</v>
      </c>
      <c r="AA15" s="41"/>
      <c r="AB15" s="47">
        <v>246400</v>
      </c>
      <c r="AC15" s="50">
        <f aca="true" t="shared" si="1" ref="AC15:AC34">E15+G15+I15+J15+K15+L15+M15+T15+U15+V15+X15+Y15+Z15+AA15+AB15+W15</f>
        <v>55762867</v>
      </c>
      <c r="AD15" s="33"/>
      <c r="AE15" s="33"/>
      <c r="AF15" s="33"/>
      <c r="AG15" s="33"/>
      <c r="AH15" s="33"/>
      <c r="AI15" s="33"/>
    </row>
    <row r="16" spans="1:29" ht="15" customHeight="1">
      <c r="A16" s="20">
        <v>3</v>
      </c>
      <c r="B16" s="19"/>
      <c r="C16" s="19"/>
      <c r="D16" s="15" t="s">
        <v>8</v>
      </c>
      <c r="E16" s="21"/>
      <c r="F16" s="22"/>
      <c r="G16" s="21">
        <v>15821100</v>
      </c>
      <c r="H16" s="22">
        <v>25.96</v>
      </c>
      <c r="I16" s="21">
        <v>327432</v>
      </c>
      <c r="J16" s="21">
        <v>14851900</v>
      </c>
      <c r="K16" s="21">
        <v>1568900</v>
      </c>
      <c r="L16" s="21">
        <v>8000</v>
      </c>
      <c r="M16" s="21"/>
      <c r="N16" s="21">
        <v>275000</v>
      </c>
      <c r="O16" s="21">
        <v>165000</v>
      </c>
      <c r="P16" s="21">
        <v>405000</v>
      </c>
      <c r="Q16" s="21"/>
      <c r="R16" s="21"/>
      <c r="S16" s="21"/>
      <c r="T16" s="41">
        <f t="shared" si="0"/>
        <v>845000</v>
      </c>
      <c r="U16" s="21"/>
      <c r="V16" s="21">
        <v>1209400</v>
      </c>
      <c r="W16" s="21"/>
      <c r="X16" s="21">
        <v>1011400</v>
      </c>
      <c r="Y16" s="21"/>
      <c r="Z16" s="21">
        <v>2424000</v>
      </c>
      <c r="AA16" s="21"/>
      <c r="AB16" s="48"/>
      <c r="AC16" s="50">
        <f t="shared" si="1"/>
        <v>38067132</v>
      </c>
    </row>
    <row r="17" spans="1:29" ht="15" customHeight="1">
      <c r="A17" s="20">
        <v>4</v>
      </c>
      <c r="B17" s="19"/>
      <c r="C17" s="19"/>
      <c r="D17" s="15" t="s">
        <v>16</v>
      </c>
      <c r="E17" s="21">
        <v>3549200</v>
      </c>
      <c r="F17" s="22">
        <v>0.23</v>
      </c>
      <c r="G17" s="21"/>
      <c r="H17" s="21"/>
      <c r="I17" s="21">
        <v>277633</v>
      </c>
      <c r="J17" s="21">
        <v>3540300</v>
      </c>
      <c r="K17" s="21">
        <v>517000</v>
      </c>
      <c r="L17" s="21">
        <v>101000</v>
      </c>
      <c r="M17" s="21"/>
      <c r="N17" s="21">
        <v>90000</v>
      </c>
      <c r="O17" s="21">
        <v>30000</v>
      </c>
      <c r="P17" s="21">
        <v>80000</v>
      </c>
      <c r="Q17" s="21"/>
      <c r="R17" s="21"/>
      <c r="S17" s="21"/>
      <c r="T17" s="41">
        <f t="shared" si="0"/>
        <v>200000</v>
      </c>
      <c r="U17" s="21">
        <v>200000</v>
      </c>
      <c r="V17" s="21"/>
      <c r="W17" s="21"/>
      <c r="X17" s="21">
        <v>12000</v>
      </c>
      <c r="Y17" s="21"/>
      <c r="Z17" s="21">
        <v>800000</v>
      </c>
      <c r="AA17" s="21"/>
      <c r="AB17" s="48">
        <v>246400</v>
      </c>
      <c r="AC17" s="50">
        <f t="shared" si="1"/>
        <v>9443533</v>
      </c>
    </row>
    <row r="18" spans="1:29" ht="31.5" customHeight="1">
      <c r="A18" s="20"/>
      <c r="B18" s="19"/>
      <c r="C18" s="19"/>
      <c r="D18" s="30" t="s">
        <v>9</v>
      </c>
      <c r="E18" s="23">
        <f>SUM(E14:E17)</f>
        <v>73566800</v>
      </c>
      <c r="F18" s="24">
        <v>4.82</v>
      </c>
      <c r="G18" s="23">
        <f>SUM(G14:G17)</f>
        <v>15821100</v>
      </c>
      <c r="H18" s="23"/>
      <c r="I18" s="23">
        <f>SUM(I14:I17)</f>
        <v>3364119</v>
      </c>
      <c r="J18" s="23">
        <f>SUM(J14:J17)</f>
        <v>98766900</v>
      </c>
      <c r="K18" s="23">
        <f>SUM(K14:K17)</f>
        <v>18906900</v>
      </c>
      <c r="L18" s="23">
        <f>SUM(L14:L17)</f>
        <v>207100</v>
      </c>
      <c r="M18" s="23">
        <f aca="true" t="shared" si="2" ref="M18:R18">SUM(M14:M17)</f>
        <v>721800</v>
      </c>
      <c r="N18" s="23">
        <f t="shared" si="2"/>
        <v>2182400</v>
      </c>
      <c r="O18" s="23">
        <f t="shared" si="2"/>
        <v>950000</v>
      </c>
      <c r="P18" s="23">
        <f t="shared" si="2"/>
        <v>1430000</v>
      </c>
      <c r="Q18" s="23">
        <f t="shared" si="2"/>
        <v>0</v>
      </c>
      <c r="R18" s="23">
        <f t="shared" si="2"/>
        <v>0</v>
      </c>
      <c r="S18" s="23">
        <f aca="true" t="shared" si="3" ref="S18:AC18">SUM(S14:S17)</f>
        <v>8500000</v>
      </c>
      <c r="T18" s="23">
        <f t="shared" si="3"/>
        <v>13062400</v>
      </c>
      <c r="U18" s="23">
        <f t="shared" si="3"/>
        <v>200000</v>
      </c>
      <c r="V18" s="23">
        <f t="shared" si="3"/>
        <v>3348535</v>
      </c>
      <c r="W18" s="23">
        <f t="shared" si="3"/>
        <v>0</v>
      </c>
      <c r="X18" s="23">
        <f t="shared" si="3"/>
        <v>1540800</v>
      </c>
      <c r="Y18" s="23">
        <f t="shared" si="3"/>
        <v>0</v>
      </c>
      <c r="Z18" s="23">
        <f t="shared" si="3"/>
        <v>29209000</v>
      </c>
      <c r="AA18" s="23"/>
      <c r="AB18" s="49">
        <f t="shared" si="3"/>
        <v>739200</v>
      </c>
      <c r="AC18" s="23">
        <f t="shared" si="3"/>
        <v>259454654</v>
      </c>
    </row>
    <row r="19" spans="1:29" ht="15" customHeight="1">
      <c r="A19" s="20">
        <v>5</v>
      </c>
      <c r="B19" s="19"/>
      <c r="C19" s="19"/>
      <c r="D19" s="15" t="s">
        <v>39</v>
      </c>
      <c r="E19" s="21">
        <v>91749900</v>
      </c>
      <c r="F19" s="22">
        <v>6.01</v>
      </c>
      <c r="G19" s="21"/>
      <c r="H19" s="21"/>
      <c r="I19" s="21">
        <v>820263</v>
      </c>
      <c r="J19" s="21">
        <v>41960800</v>
      </c>
      <c r="K19" s="21">
        <v>1549000</v>
      </c>
      <c r="L19" s="21">
        <v>2962000</v>
      </c>
      <c r="M19" s="21">
        <v>42000</v>
      </c>
      <c r="N19" s="21">
        <v>135000</v>
      </c>
      <c r="O19" s="21">
        <v>128000</v>
      </c>
      <c r="P19" s="21">
        <v>400000</v>
      </c>
      <c r="Q19" s="21"/>
      <c r="R19" s="21"/>
      <c r="S19" s="21"/>
      <c r="T19" s="41">
        <f t="shared" si="0"/>
        <v>663000</v>
      </c>
      <c r="U19" s="21"/>
      <c r="V19" s="21">
        <v>249745</v>
      </c>
      <c r="W19" s="21"/>
      <c r="X19" s="21">
        <v>2195000</v>
      </c>
      <c r="Y19" s="21"/>
      <c r="Z19" s="21">
        <v>2393000</v>
      </c>
      <c r="AA19" s="21"/>
      <c r="AB19" s="48"/>
      <c r="AC19" s="50">
        <f t="shared" si="1"/>
        <v>144584708</v>
      </c>
    </row>
    <row r="20" spans="1:29" ht="15" customHeight="1">
      <c r="A20" s="20">
        <v>6</v>
      </c>
      <c r="B20" s="19"/>
      <c r="C20" s="19"/>
      <c r="D20" s="15" t="s">
        <v>40</v>
      </c>
      <c r="E20" s="21">
        <v>101943100</v>
      </c>
      <c r="F20" s="22">
        <v>6.67</v>
      </c>
      <c r="G20" s="21"/>
      <c r="H20" s="21"/>
      <c r="I20" s="21">
        <v>822223</v>
      </c>
      <c r="J20" s="21">
        <v>44155300</v>
      </c>
      <c r="K20" s="21">
        <v>320000</v>
      </c>
      <c r="L20" s="21">
        <v>6496000</v>
      </c>
      <c r="M20" s="21">
        <v>66000</v>
      </c>
      <c r="N20" s="21">
        <v>150000</v>
      </c>
      <c r="O20" s="21">
        <v>198000</v>
      </c>
      <c r="P20" s="21">
        <v>970000</v>
      </c>
      <c r="Q20" s="21"/>
      <c r="R20" s="21"/>
      <c r="S20" s="21"/>
      <c r="T20" s="41">
        <f t="shared" si="0"/>
        <v>1318000</v>
      </c>
      <c r="U20" s="21">
        <v>685700</v>
      </c>
      <c r="V20" s="21"/>
      <c r="W20" s="21"/>
      <c r="X20" s="21">
        <v>2538500</v>
      </c>
      <c r="Y20" s="21"/>
      <c r="Z20" s="21">
        <v>494000</v>
      </c>
      <c r="AA20" s="21"/>
      <c r="AB20" s="48"/>
      <c r="AC20" s="50">
        <f t="shared" si="1"/>
        <v>158838823</v>
      </c>
    </row>
    <row r="21" spans="1:29" ht="15" customHeight="1">
      <c r="A21" s="20">
        <v>7</v>
      </c>
      <c r="B21" s="19"/>
      <c r="C21" s="19"/>
      <c r="D21" s="15" t="s">
        <v>41</v>
      </c>
      <c r="E21" s="21">
        <v>43611600</v>
      </c>
      <c r="F21" s="22">
        <v>2.85</v>
      </c>
      <c r="G21" s="21"/>
      <c r="H21" s="21"/>
      <c r="I21" s="21">
        <v>632984</v>
      </c>
      <c r="J21" s="21">
        <v>14322300</v>
      </c>
      <c r="K21" s="21">
        <v>1335000</v>
      </c>
      <c r="L21" s="21">
        <v>1072000</v>
      </c>
      <c r="M21" s="21">
        <v>95000</v>
      </c>
      <c r="N21" s="21">
        <v>125000</v>
      </c>
      <c r="O21" s="21">
        <v>50000</v>
      </c>
      <c r="P21" s="21">
        <v>510000</v>
      </c>
      <c r="Q21" s="21"/>
      <c r="R21" s="21"/>
      <c r="S21" s="21"/>
      <c r="T21" s="41">
        <f t="shared" si="0"/>
        <v>685000</v>
      </c>
      <c r="U21" s="21">
        <v>100000</v>
      </c>
      <c r="V21" s="21">
        <v>187690</v>
      </c>
      <c r="W21" s="21"/>
      <c r="X21" s="21">
        <v>58000</v>
      </c>
      <c r="Y21" s="21"/>
      <c r="Z21" s="21">
        <v>2062000</v>
      </c>
      <c r="AA21" s="21"/>
      <c r="AB21" s="48"/>
      <c r="AC21" s="50">
        <f t="shared" si="1"/>
        <v>64161574</v>
      </c>
    </row>
    <row r="22" spans="1:29" ht="15" customHeight="1">
      <c r="A22" s="20">
        <v>8</v>
      </c>
      <c r="B22" s="19"/>
      <c r="C22" s="19"/>
      <c r="D22" s="15" t="s">
        <v>42</v>
      </c>
      <c r="E22" s="21">
        <v>20711400</v>
      </c>
      <c r="F22" s="22">
        <v>1.36</v>
      </c>
      <c r="G22" s="21"/>
      <c r="H22" s="21"/>
      <c r="I22" s="21">
        <v>630532</v>
      </c>
      <c r="J22" s="21">
        <v>5206600</v>
      </c>
      <c r="K22" s="21">
        <v>985000</v>
      </c>
      <c r="L22" s="21">
        <v>89000</v>
      </c>
      <c r="M22" s="21">
        <v>42400</v>
      </c>
      <c r="N22" s="21">
        <v>75000</v>
      </c>
      <c r="O22" s="21">
        <v>30000</v>
      </c>
      <c r="P22" s="21">
        <v>145500</v>
      </c>
      <c r="Q22" s="21"/>
      <c r="R22" s="21"/>
      <c r="S22" s="21"/>
      <c r="T22" s="41">
        <f t="shared" si="0"/>
        <v>250500</v>
      </c>
      <c r="U22" s="21"/>
      <c r="V22" s="21">
        <v>119310</v>
      </c>
      <c r="W22" s="21"/>
      <c r="X22" s="21">
        <v>83300</v>
      </c>
      <c r="Y22" s="21"/>
      <c r="Z22" s="21">
        <v>1521000</v>
      </c>
      <c r="AA22" s="21"/>
      <c r="AB22" s="48"/>
      <c r="AC22" s="50">
        <f t="shared" si="1"/>
        <v>29639042</v>
      </c>
    </row>
    <row r="23" spans="1:29" ht="15" customHeight="1">
      <c r="A23" s="20">
        <v>9</v>
      </c>
      <c r="B23" s="19"/>
      <c r="C23" s="19"/>
      <c r="D23" s="15" t="s">
        <v>43</v>
      </c>
      <c r="E23" s="21">
        <v>48781600</v>
      </c>
      <c r="F23" s="22">
        <v>3.19</v>
      </c>
      <c r="G23" s="21"/>
      <c r="H23" s="21"/>
      <c r="I23" s="21">
        <v>573465</v>
      </c>
      <c r="J23" s="21">
        <v>17152200</v>
      </c>
      <c r="K23" s="21">
        <v>1640000</v>
      </c>
      <c r="L23" s="21">
        <v>883000</v>
      </c>
      <c r="M23" s="21">
        <v>20100</v>
      </c>
      <c r="N23" s="21">
        <v>70000</v>
      </c>
      <c r="O23" s="21">
        <v>300000</v>
      </c>
      <c r="P23" s="21">
        <v>610000</v>
      </c>
      <c r="Q23" s="21"/>
      <c r="R23" s="21"/>
      <c r="S23" s="21"/>
      <c r="T23" s="41">
        <f t="shared" si="0"/>
        <v>980000</v>
      </c>
      <c r="U23" s="21"/>
      <c r="V23" s="21">
        <v>249138</v>
      </c>
      <c r="W23" s="21"/>
      <c r="X23" s="21">
        <v>16800</v>
      </c>
      <c r="Y23" s="21"/>
      <c r="Z23" s="21">
        <v>2534000</v>
      </c>
      <c r="AA23" s="21"/>
      <c r="AB23" s="48"/>
      <c r="AC23" s="50">
        <f t="shared" si="1"/>
        <v>72830303</v>
      </c>
    </row>
    <row r="24" spans="1:29" ht="15" customHeight="1">
      <c r="A24" s="20">
        <v>10</v>
      </c>
      <c r="B24" s="19"/>
      <c r="C24" s="19"/>
      <c r="D24" s="15" t="s">
        <v>44</v>
      </c>
      <c r="E24" s="21">
        <v>67594600</v>
      </c>
      <c r="F24" s="22">
        <v>4.42</v>
      </c>
      <c r="G24" s="21"/>
      <c r="H24" s="21"/>
      <c r="I24" s="21">
        <v>621063</v>
      </c>
      <c r="J24" s="21">
        <v>22400400</v>
      </c>
      <c r="K24" s="21">
        <v>500000</v>
      </c>
      <c r="L24" s="21">
        <v>5270000</v>
      </c>
      <c r="M24" s="21">
        <v>21000</v>
      </c>
      <c r="N24" s="21">
        <v>205000</v>
      </c>
      <c r="O24" s="21">
        <v>150000</v>
      </c>
      <c r="P24" s="21">
        <v>460000</v>
      </c>
      <c r="Q24" s="21"/>
      <c r="R24" s="21"/>
      <c r="S24" s="21"/>
      <c r="T24" s="41">
        <f t="shared" si="0"/>
        <v>815000</v>
      </c>
      <c r="U24" s="21"/>
      <c r="V24" s="21">
        <v>371700</v>
      </c>
      <c r="W24" s="21"/>
      <c r="X24" s="21">
        <v>1736200</v>
      </c>
      <c r="Y24" s="21"/>
      <c r="Z24" s="21">
        <v>767000</v>
      </c>
      <c r="AA24" s="21"/>
      <c r="AB24" s="48"/>
      <c r="AC24" s="50">
        <f t="shared" si="1"/>
        <v>100096963</v>
      </c>
    </row>
    <row r="25" spans="1:29" ht="15" customHeight="1">
      <c r="A25" s="20">
        <v>11</v>
      </c>
      <c r="B25" s="19"/>
      <c r="C25" s="19"/>
      <c r="D25" s="15" t="s">
        <v>45</v>
      </c>
      <c r="E25" s="21">
        <v>47193400</v>
      </c>
      <c r="F25" s="22">
        <v>3.09</v>
      </c>
      <c r="G25" s="21"/>
      <c r="H25" s="21"/>
      <c r="I25" s="21">
        <v>577945</v>
      </c>
      <c r="J25" s="21">
        <v>21654200</v>
      </c>
      <c r="K25" s="21">
        <v>200000</v>
      </c>
      <c r="L25" s="21">
        <v>4477000</v>
      </c>
      <c r="M25" s="21"/>
      <c r="N25" s="21">
        <v>120000</v>
      </c>
      <c r="O25" s="21">
        <v>200000</v>
      </c>
      <c r="P25" s="21">
        <v>200000</v>
      </c>
      <c r="Q25" s="21"/>
      <c r="R25" s="21"/>
      <c r="S25" s="21"/>
      <c r="T25" s="41">
        <f t="shared" si="0"/>
        <v>520000</v>
      </c>
      <c r="U25" s="21"/>
      <c r="V25" s="21">
        <v>372614</v>
      </c>
      <c r="W25" s="21"/>
      <c r="X25" s="21">
        <v>1309300</v>
      </c>
      <c r="Y25" s="21"/>
      <c r="Z25" s="21">
        <v>308000</v>
      </c>
      <c r="AA25" s="21"/>
      <c r="AB25" s="48"/>
      <c r="AC25" s="50">
        <f t="shared" si="1"/>
        <v>76612459</v>
      </c>
    </row>
    <row r="26" spans="1:29" ht="15" customHeight="1">
      <c r="A26" s="20">
        <v>12</v>
      </c>
      <c r="B26" s="19"/>
      <c r="C26" s="19"/>
      <c r="D26" s="16" t="s">
        <v>46</v>
      </c>
      <c r="E26" s="21">
        <v>46420500</v>
      </c>
      <c r="F26" s="22">
        <v>3.04</v>
      </c>
      <c r="G26" s="21"/>
      <c r="H26" s="21"/>
      <c r="I26" s="21">
        <v>638117</v>
      </c>
      <c r="J26" s="21">
        <v>18992300</v>
      </c>
      <c r="K26" s="21">
        <v>2910000</v>
      </c>
      <c r="L26" s="21">
        <v>550000</v>
      </c>
      <c r="M26" s="21">
        <v>849000</v>
      </c>
      <c r="N26" s="21">
        <v>235000</v>
      </c>
      <c r="O26" s="21">
        <v>100000</v>
      </c>
      <c r="P26" s="21">
        <v>520000</v>
      </c>
      <c r="Q26" s="21"/>
      <c r="R26" s="21">
        <v>3800000</v>
      </c>
      <c r="S26" s="21"/>
      <c r="T26" s="41">
        <f t="shared" si="0"/>
        <v>4655000</v>
      </c>
      <c r="U26" s="21"/>
      <c r="V26" s="21">
        <v>212905</v>
      </c>
      <c r="W26" s="21"/>
      <c r="X26" s="21">
        <v>49400</v>
      </c>
      <c r="Y26" s="21"/>
      <c r="Z26" s="21">
        <v>4495000</v>
      </c>
      <c r="AA26" s="21"/>
      <c r="AB26" s="48"/>
      <c r="AC26" s="50">
        <f t="shared" si="1"/>
        <v>79772222</v>
      </c>
    </row>
    <row r="27" spans="1:29" ht="15" customHeight="1">
      <c r="A27" s="20">
        <v>13</v>
      </c>
      <c r="B27" s="19"/>
      <c r="C27" s="19"/>
      <c r="D27" s="17" t="s">
        <v>47</v>
      </c>
      <c r="E27" s="21">
        <v>47444300</v>
      </c>
      <c r="F27" s="22">
        <v>3.11</v>
      </c>
      <c r="G27" s="21"/>
      <c r="H27" s="21"/>
      <c r="I27" s="21">
        <v>617211</v>
      </c>
      <c r="J27" s="21">
        <v>15136000</v>
      </c>
      <c r="K27" s="21">
        <v>525000</v>
      </c>
      <c r="L27" s="21">
        <v>1290000</v>
      </c>
      <c r="M27" s="21">
        <v>52000</v>
      </c>
      <c r="N27" s="21">
        <v>85000</v>
      </c>
      <c r="O27" s="21">
        <v>88000</v>
      </c>
      <c r="P27" s="21">
        <v>310000</v>
      </c>
      <c r="Q27" s="21"/>
      <c r="R27" s="21"/>
      <c r="S27" s="21"/>
      <c r="T27" s="41">
        <f t="shared" si="0"/>
        <v>483000</v>
      </c>
      <c r="U27" s="21"/>
      <c r="V27" s="21"/>
      <c r="W27" s="21">
        <v>20400</v>
      </c>
      <c r="X27" s="21">
        <v>29600</v>
      </c>
      <c r="Y27" s="21"/>
      <c r="Z27" s="21">
        <v>811000</v>
      </c>
      <c r="AA27" s="21"/>
      <c r="AB27" s="48"/>
      <c r="AC27" s="50">
        <f t="shared" si="1"/>
        <v>66408511</v>
      </c>
    </row>
    <row r="28" spans="1:29" ht="15" customHeight="1">
      <c r="A28" s="20">
        <v>14</v>
      </c>
      <c r="B28" s="19"/>
      <c r="C28" s="19"/>
      <c r="D28" s="15" t="s">
        <v>48</v>
      </c>
      <c r="E28" s="21">
        <v>67009700</v>
      </c>
      <c r="F28" s="22">
        <v>4.39</v>
      </c>
      <c r="G28" s="21"/>
      <c r="H28" s="21"/>
      <c r="I28" s="21">
        <v>705009</v>
      </c>
      <c r="J28" s="21">
        <v>24461900</v>
      </c>
      <c r="K28" s="21">
        <v>2565000</v>
      </c>
      <c r="L28" s="21">
        <v>1181000</v>
      </c>
      <c r="M28" s="21">
        <v>52000</v>
      </c>
      <c r="N28" s="21">
        <v>216000</v>
      </c>
      <c r="O28" s="21">
        <v>98000</v>
      </c>
      <c r="P28" s="21">
        <v>390000</v>
      </c>
      <c r="Q28" s="21"/>
      <c r="R28" s="21"/>
      <c r="S28" s="21"/>
      <c r="T28" s="41">
        <f t="shared" si="0"/>
        <v>704000</v>
      </c>
      <c r="U28" s="21"/>
      <c r="V28" s="21">
        <v>298653</v>
      </c>
      <c r="W28" s="21"/>
      <c r="X28" s="21">
        <v>95700</v>
      </c>
      <c r="Y28" s="21"/>
      <c r="Z28" s="21">
        <v>3961500</v>
      </c>
      <c r="AA28" s="21"/>
      <c r="AB28" s="48"/>
      <c r="AC28" s="50">
        <f t="shared" si="1"/>
        <v>101034462</v>
      </c>
    </row>
    <row r="29" spans="1:29" ht="15" customHeight="1">
      <c r="A29" s="20">
        <v>15</v>
      </c>
      <c r="B29" s="19"/>
      <c r="C29" s="19"/>
      <c r="D29" s="15" t="s">
        <v>49</v>
      </c>
      <c r="E29" s="21">
        <v>52045500</v>
      </c>
      <c r="F29" s="22">
        <v>3.41</v>
      </c>
      <c r="G29" s="21"/>
      <c r="H29" s="21"/>
      <c r="I29" s="21">
        <v>919988</v>
      </c>
      <c r="J29" s="21">
        <v>15630900</v>
      </c>
      <c r="K29" s="21">
        <v>2028000</v>
      </c>
      <c r="L29" s="21">
        <v>522000</v>
      </c>
      <c r="M29" s="21">
        <v>101700</v>
      </c>
      <c r="N29" s="21">
        <v>140000</v>
      </c>
      <c r="O29" s="21">
        <v>100000</v>
      </c>
      <c r="P29" s="21">
        <v>424000</v>
      </c>
      <c r="Q29" s="21"/>
      <c r="R29" s="21"/>
      <c r="S29" s="21"/>
      <c r="T29" s="41">
        <f t="shared" si="0"/>
        <v>664000</v>
      </c>
      <c r="U29" s="21"/>
      <c r="V29" s="21">
        <v>204254</v>
      </c>
      <c r="W29" s="21">
        <v>28600</v>
      </c>
      <c r="X29" s="21">
        <v>103200</v>
      </c>
      <c r="Y29" s="21"/>
      <c r="Z29" s="21">
        <v>3133000</v>
      </c>
      <c r="AA29" s="21"/>
      <c r="AB29" s="48"/>
      <c r="AC29" s="50">
        <f t="shared" si="1"/>
        <v>75381142</v>
      </c>
    </row>
    <row r="30" spans="1:29" ht="15" customHeight="1">
      <c r="A30" s="20">
        <v>16</v>
      </c>
      <c r="B30" s="19"/>
      <c r="C30" s="19"/>
      <c r="D30" s="15" t="s">
        <v>50</v>
      </c>
      <c r="E30" s="21">
        <v>49000500</v>
      </c>
      <c r="F30" s="22">
        <v>3.21</v>
      </c>
      <c r="G30" s="21"/>
      <c r="H30" s="21"/>
      <c r="I30" s="21">
        <v>578015</v>
      </c>
      <c r="J30" s="21">
        <v>11521200</v>
      </c>
      <c r="K30" s="21">
        <v>645000</v>
      </c>
      <c r="L30" s="21">
        <v>867000</v>
      </c>
      <c r="M30" s="21">
        <v>20100</v>
      </c>
      <c r="N30" s="21">
        <v>50000</v>
      </c>
      <c r="O30" s="21">
        <v>418000</v>
      </c>
      <c r="P30" s="21">
        <v>215000</v>
      </c>
      <c r="Q30" s="21"/>
      <c r="R30" s="21">
        <v>168000</v>
      </c>
      <c r="S30" s="21"/>
      <c r="T30" s="41">
        <f t="shared" si="0"/>
        <v>851000</v>
      </c>
      <c r="U30" s="21"/>
      <c r="V30" s="21">
        <v>204975</v>
      </c>
      <c r="W30" s="21">
        <v>21900</v>
      </c>
      <c r="X30" s="21">
        <v>18900</v>
      </c>
      <c r="Y30" s="21"/>
      <c r="Z30" s="21">
        <v>996000</v>
      </c>
      <c r="AA30" s="21"/>
      <c r="AB30" s="48"/>
      <c r="AC30" s="50">
        <f t="shared" si="1"/>
        <v>64724590</v>
      </c>
    </row>
    <row r="31" spans="1:29" ht="15" customHeight="1">
      <c r="A31" s="20">
        <v>17</v>
      </c>
      <c r="B31" s="19"/>
      <c r="C31" s="19"/>
      <c r="D31" s="15" t="s">
        <v>51</v>
      </c>
      <c r="E31" s="21">
        <v>47476800</v>
      </c>
      <c r="F31" s="22">
        <v>3.11</v>
      </c>
      <c r="G31" s="21"/>
      <c r="H31" s="21"/>
      <c r="I31" s="21">
        <v>699624</v>
      </c>
      <c r="J31" s="21">
        <v>16137400</v>
      </c>
      <c r="K31" s="21">
        <v>1992000</v>
      </c>
      <c r="L31" s="21">
        <v>439000</v>
      </c>
      <c r="M31" s="21">
        <v>37000</v>
      </c>
      <c r="N31" s="21">
        <v>100000</v>
      </c>
      <c r="O31" s="21">
        <v>80000</v>
      </c>
      <c r="P31" s="21">
        <v>270000</v>
      </c>
      <c r="Q31" s="21"/>
      <c r="R31" s="21"/>
      <c r="S31" s="21"/>
      <c r="T31" s="41">
        <f t="shared" si="0"/>
        <v>450000</v>
      </c>
      <c r="U31" s="21"/>
      <c r="V31" s="21">
        <v>171352</v>
      </c>
      <c r="W31" s="21">
        <v>21800</v>
      </c>
      <c r="X31" s="21">
        <v>29400</v>
      </c>
      <c r="Y31" s="21"/>
      <c r="Z31" s="21">
        <v>3078000</v>
      </c>
      <c r="AA31" s="21"/>
      <c r="AB31" s="48"/>
      <c r="AC31" s="50">
        <f t="shared" si="1"/>
        <v>70532376</v>
      </c>
    </row>
    <row r="32" spans="1:29" ht="15" customHeight="1">
      <c r="A32" s="20">
        <v>18</v>
      </c>
      <c r="B32" s="19"/>
      <c r="C32" s="19"/>
      <c r="D32" s="15" t="s">
        <v>52</v>
      </c>
      <c r="E32" s="21">
        <v>81240800</v>
      </c>
      <c r="F32" s="22">
        <v>5.32</v>
      </c>
      <c r="G32" s="21"/>
      <c r="H32" s="21"/>
      <c r="I32" s="21">
        <v>865626</v>
      </c>
      <c r="J32" s="21">
        <v>33237000</v>
      </c>
      <c r="K32" s="21">
        <v>4285000</v>
      </c>
      <c r="L32" s="21">
        <v>527000</v>
      </c>
      <c r="M32" s="21">
        <v>1952000</v>
      </c>
      <c r="N32" s="21">
        <v>185000</v>
      </c>
      <c r="O32" s="21">
        <v>600000</v>
      </c>
      <c r="P32" s="21">
        <f>530000+765600</f>
        <v>1295600</v>
      </c>
      <c r="Q32" s="21">
        <v>765600</v>
      </c>
      <c r="R32" s="21"/>
      <c r="S32" s="21">
        <v>200000</v>
      </c>
      <c r="T32" s="41">
        <f t="shared" si="0"/>
        <v>2280600</v>
      </c>
      <c r="U32" s="21"/>
      <c r="V32" s="21">
        <v>397126</v>
      </c>
      <c r="W32" s="21"/>
      <c r="X32" s="21">
        <v>119200</v>
      </c>
      <c r="Y32" s="21"/>
      <c r="Z32" s="21">
        <v>6619000</v>
      </c>
      <c r="AA32" s="21"/>
      <c r="AB32" s="48"/>
      <c r="AC32" s="50">
        <f t="shared" si="1"/>
        <v>131523352</v>
      </c>
    </row>
    <row r="33" spans="1:29" ht="15" customHeight="1">
      <c r="A33" s="20">
        <v>19</v>
      </c>
      <c r="B33" s="19"/>
      <c r="C33" s="19"/>
      <c r="D33" s="15" t="s">
        <v>53</v>
      </c>
      <c r="E33" s="21">
        <v>76283900</v>
      </c>
      <c r="F33" s="22">
        <v>4.99</v>
      </c>
      <c r="G33" s="21"/>
      <c r="H33" s="21"/>
      <c r="I33" s="21">
        <v>665961</v>
      </c>
      <c r="J33" s="21">
        <v>39663900</v>
      </c>
      <c r="K33" s="21">
        <v>405000</v>
      </c>
      <c r="L33" s="21">
        <v>4919000</v>
      </c>
      <c r="M33" s="21">
        <v>505000</v>
      </c>
      <c r="N33" s="21">
        <v>116200</v>
      </c>
      <c r="O33" s="21">
        <v>117300</v>
      </c>
      <c r="P33" s="21">
        <v>500000</v>
      </c>
      <c r="Q33" s="21"/>
      <c r="R33" s="21"/>
      <c r="S33" s="21"/>
      <c r="T33" s="41">
        <f t="shared" si="0"/>
        <v>733500</v>
      </c>
      <c r="U33" s="21"/>
      <c r="V33" s="21">
        <v>261350</v>
      </c>
      <c r="W33" s="21">
        <v>37200</v>
      </c>
      <c r="X33" s="21">
        <v>1977400</v>
      </c>
      <c r="Y33" s="21"/>
      <c r="Z33" s="21">
        <v>625000</v>
      </c>
      <c r="AA33" s="21"/>
      <c r="AB33" s="48"/>
      <c r="AC33" s="50">
        <f t="shared" si="1"/>
        <v>126077211</v>
      </c>
    </row>
    <row r="34" spans="1:29" ht="15" customHeight="1">
      <c r="A34" s="20">
        <v>20</v>
      </c>
      <c r="B34" s="19"/>
      <c r="C34" s="19"/>
      <c r="D34" s="15" t="s">
        <v>54</v>
      </c>
      <c r="E34" s="21">
        <v>117448200</v>
      </c>
      <c r="F34" s="22">
        <v>7.69</v>
      </c>
      <c r="G34" s="21"/>
      <c r="H34" s="21"/>
      <c r="I34" s="21">
        <v>1098455</v>
      </c>
      <c r="J34" s="21">
        <v>57270900</v>
      </c>
      <c r="K34" s="21">
        <v>1741000</v>
      </c>
      <c r="L34" s="21">
        <v>5328000</v>
      </c>
      <c r="M34" s="21">
        <v>119700</v>
      </c>
      <c r="N34" s="21">
        <v>305000</v>
      </c>
      <c r="O34" s="21">
        <v>340000</v>
      </c>
      <c r="P34" s="21">
        <v>1600000</v>
      </c>
      <c r="Q34" s="21"/>
      <c r="R34" s="21"/>
      <c r="S34" s="21"/>
      <c r="T34" s="41">
        <f t="shared" si="0"/>
        <v>2245000</v>
      </c>
      <c r="U34" s="21"/>
      <c r="V34" s="21">
        <v>621283</v>
      </c>
      <c r="W34" s="21"/>
      <c r="X34" s="21">
        <v>3835400</v>
      </c>
      <c r="Y34" s="21"/>
      <c r="Z34" s="21">
        <v>2690000</v>
      </c>
      <c r="AA34" s="21"/>
      <c r="AB34" s="48"/>
      <c r="AC34" s="50">
        <f t="shared" si="1"/>
        <v>192397938</v>
      </c>
    </row>
    <row r="35" spans="1:29" ht="27" customHeight="1">
      <c r="A35" s="20"/>
      <c r="B35" s="19"/>
      <c r="C35" s="19"/>
      <c r="D35" s="44" t="s">
        <v>10</v>
      </c>
      <c r="E35" s="23">
        <f>SUM(E19:E34)</f>
        <v>1005955800</v>
      </c>
      <c r="F35" s="24">
        <v>65.84</v>
      </c>
      <c r="G35" s="23">
        <f>SUM(G19:G34)</f>
        <v>0</v>
      </c>
      <c r="H35" s="23"/>
      <c r="I35" s="23">
        <f>SUM(I19:I34)</f>
        <v>11466481</v>
      </c>
      <c r="J35" s="23">
        <f>SUM(J19:J34)</f>
        <v>398903300</v>
      </c>
      <c r="K35" s="23">
        <f>SUM(K19:K34)</f>
        <v>23625000</v>
      </c>
      <c r="L35" s="23">
        <f>SUM(L19:L34)</f>
        <v>36872000</v>
      </c>
      <c r="M35" s="23">
        <f aca="true" t="shared" si="4" ref="M35:R35">SUM(M19:M34)</f>
        <v>3975000</v>
      </c>
      <c r="N35" s="23">
        <f t="shared" si="4"/>
        <v>2312200</v>
      </c>
      <c r="O35" s="23">
        <f t="shared" si="4"/>
        <v>2997300</v>
      </c>
      <c r="P35" s="23">
        <f t="shared" si="4"/>
        <v>8820100</v>
      </c>
      <c r="Q35" s="23">
        <f t="shared" si="4"/>
        <v>765600</v>
      </c>
      <c r="R35" s="23">
        <f t="shared" si="4"/>
        <v>3968000</v>
      </c>
      <c r="S35" s="23">
        <f aca="true" t="shared" si="5" ref="S35:AC35">SUM(S19:S34)</f>
        <v>200000</v>
      </c>
      <c r="T35" s="23">
        <f t="shared" si="5"/>
        <v>18297600</v>
      </c>
      <c r="U35" s="23">
        <f t="shared" si="5"/>
        <v>785700</v>
      </c>
      <c r="V35" s="23">
        <f t="shared" si="5"/>
        <v>3922095</v>
      </c>
      <c r="W35" s="23">
        <f t="shared" si="5"/>
        <v>129900</v>
      </c>
      <c r="X35" s="23">
        <f t="shared" si="5"/>
        <v>14195300</v>
      </c>
      <c r="Y35" s="23">
        <f t="shared" si="5"/>
        <v>0</v>
      </c>
      <c r="Z35" s="23">
        <f t="shared" si="5"/>
        <v>36487500</v>
      </c>
      <c r="AA35" s="23">
        <f t="shared" si="5"/>
        <v>0</v>
      </c>
      <c r="AB35" s="49">
        <f t="shared" si="5"/>
        <v>0</v>
      </c>
      <c r="AC35" s="23">
        <f t="shared" si="5"/>
        <v>1554615676</v>
      </c>
    </row>
    <row r="36" spans="1:29" ht="41.25" customHeight="1">
      <c r="A36" s="20"/>
      <c r="B36" s="19"/>
      <c r="C36" s="19"/>
      <c r="D36" s="44" t="s">
        <v>11</v>
      </c>
      <c r="E36" s="23">
        <f>E35+E18</f>
        <v>1079522600</v>
      </c>
      <c r="F36" s="24">
        <f>F35+F18</f>
        <v>70.66</v>
      </c>
      <c r="G36" s="23">
        <f>G35+G18</f>
        <v>15821100</v>
      </c>
      <c r="H36" s="23"/>
      <c r="I36" s="23">
        <f>I35+I18</f>
        <v>14830600</v>
      </c>
      <c r="J36" s="23">
        <f>J35+J18</f>
        <v>497670200</v>
      </c>
      <c r="K36" s="23">
        <f>K35+K18</f>
        <v>42531900</v>
      </c>
      <c r="L36" s="23">
        <f>L35+L18</f>
        <v>37079100</v>
      </c>
      <c r="M36" s="23">
        <f aca="true" t="shared" si="6" ref="M36:R36">M35+M18</f>
        <v>4696800</v>
      </c>
      <c r="N36" s="23">
        <f t="shared" si="6"/>
        <v>4494600</v>
      </c>
      <c r="O36" s="23">
        <f t="shared" si="6"/>
        <v>3947300</v>
      </c>
      <c r="P36" s="23">
        <f t="shared" si="6"/>
        <v>10250100</v>
      </c>
      <c r="Q36" s="23">
        <f t="shared" si="6"/>
        <v>765600</v>
      </c>
      <c r="R36" s="23">
        <f t="shared" si="6"/>
        <v>3968000</v>
      </c>
      <c r="S36" s="23">
        <f aca="true" t="shared" si="7" ref="S36:AC36">S35+S18</f>
        <v>8700000</v>
      </c>
      <c r="T36" s="23">
        <f t="shared" si="7"/>
        <v>31360000</v>
      </c>
      <c r="U36" s="23">
        <f t="shared" si="7"/>
        <v>985700</v>
      </c>
      <c r="V36" s="23">
        <f t="shared" si="7"/>
        <v>7270630</v>
      </c>
      <c r="W36" s="23">
        <f t="shared" si="7"/>
        <v>129900</v>
      </c>
      <c r="X36" s="23">
        <f t="shared" si="7"/>
        <v>15736100</v>
      </c>
      <c r="Y36" s="23">
        <f t="shared" si="7"/>
        <v>0</v>
      </c>
      <c r="Z36" s="23">
        <f t="shared" si="7"/>
        <v>65696500</v>
      </c>
      <c r="AA36" s="23">
        <f t="shared" si="7"/>
        <v>0</v>
      </c>
      <c r="AB36" s="49">
        <f t="shared" si="7"/>
        <v>739200</v>
      </c>
      <c r="AC36" s="23">
        <f t="shared" si="7"/>
        <v>1814070330</v>
      </c>
    </row>
    <row r="37" spans="1:29" ht="15.75">
      <c r="A37" s="20">
        <v>21</v>
      </c>
      <c r="B37" s="19"/>
      <c r="C37" s="19"/>
      <c r="D37" s="18" t="s">
        <v>12</v>
      </c>
      <c r="E37" s="21">
        <v>262307100</v>
      </c>
      <c r="F37" s="22">
        <v>17.17</v>
      </c>
      <c r="G37" s="21"/>
      <c r="H37" s="21"/>
      <c r="I37" s="21">
        <v>4900000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v>309470</v>
      </c>
      <c r="W37" s="21"/>
      <c r="X37" s="21"/>
      <c r="Y37" s="21">
        <v>200000</v>
      </c>
      <c r="Z37" s="21"/>
      <c r="AA37" s="21">
        <v>5000100</v>
      </c>
      <c r="AB37" s="48"/>
      <c r="AC37" s="50">
        <f>E37+G37+I37+J37+K37+L37+M37+T37+U37+V37+X37+Y37+Z37+AA37+AB37+W37</f>
        <v>272716670</v>
      </c>
    </row>
    <row r="38" spans="1:31" ht="26.25" customHeight="1">
      <c r="A38" s="20"/>
      <c r="B38" s="19"/>
      <c r="C38" s="19"/>
      <c r="D38" s="44" t="s">
        <v>13</v>
      </c>
      <c r="E38" s="23">
        <f>E36+E37</f>
        <v>1341829700</v>
      </c>
      <c r="F38" s="24">
        <f>F36+F37</f>
        <v>87.83</v>
      </c>
      <c r="G38" s="23">
        <f>G36+G37</f>
        <v>15821100</v>
      </c>
      <c r="H38" s="23"/>
      <c r="I38" s="23">
        <f>I36+I37</f>
        <v>19730600</v>
      </c>
      <c r="J38" s="23">
        <f>J36+J37</f>
        <v>497670200</v>
      </c>
      <c r="K38" s="23">
        <f>K36+K37</f>
        <v>42531900</v>
      </c>
      <c r="L38" s="23">
        <f>L36+L37</f>
        <v>37079100</v>
      </c>
      <c r="M38" s="23">
        <f aca="true" t="shared" si="8" ref="M38:U38">M36+M37</f>
        <v>4696800</v>
      </c>
      <c r="N38" s="23">
        <f t="shared" si="8"/>
        <v>4494600</v>
      </c>
      <c r="O38" s="23">
        <f t="shared" si="8"/>
        <v>3947300</v>
      </c>
      <c r="P38" s="23">
        <f t="shared" si="8"/>
        <v>10250100</v>
      </c>
      <c r="Q38" s="23">
        <f t="shared" si="8"/>
        <v>765600</v>
      </c>
      <c r="R38" s="23">
        <f t="shared" si="8"/>
        <v>3968000</v>
      </c>
      <c r="S38" s="23">
        <f t="shared" si="8"/>
        <v>8700000</v>
      </c>
      <c r="T38" s="23">
        <f t="shared" si="8"/>
        <v>31360000</v>
      </c>
      <c r="U38" s="23">
        <f t="shared" si="8"/>
        <v>985700</v>
      </c>
      <c r="V38" s="23">
        <f aca="true" t="shared" si="9" ref="V38:AC38">V36+V37</f>
        <v>7580100</v>
      </c>
      <c r="W38" s="23">
        <f t="shared" si="9"/>
        <v>129900</v>
      </c>
      <c r="X38" s="23">
        <f t="shared" si="9"/>
        <v>15736100</v>
      </c>
      <c r="Y38" s="23">
        <f t="shared" si="9"/>
        <v>200000</v>
      </c>
      <c r="Z38" s="23">
        <f t="shared" si="9"/>
        <v>65696500</v>
      </c>
      <c r="AA38" s="23">
        <f t="shared" si="9"/>
        <v>5000100</v>
      </c>
      <c r="AB38" s="49">
        <f t="shared" si="9"/>
        <v>739200</v>
      </c>
      <c r="AC38" s="23">
        <f t="shared" si="9"/>
        <v>2086787000</v>
      </c>
      <c r="AD38" s="1">
        <f>1341829700+15821100+19730600+497670200+42531900+37079100+31360000+4696800+7580100+985700+5000100+200000+15736100+65696500+739200+129900</f>
        <v>2086787000</v>
      </c>
      <c r="AE38" s="45"/>
    </row>
    <row r="39" ht="9" customHeight="1"/>
    <row r="40" spans="6:30" ht="15.75">
      <c r="F40" s="27"/>
      <c r="G40" s="27"/>
      <c r="H40" s="27"/>
      <c r="I40" s="27"/>
      <c r="J40" s="27"/>
      <c r="K40" s="27"/>
      <c r="N40" s="27"/>
      <c r="O40" s="27"/>
      <c r="P40" s="27"/>
      <c r="Q40" s="27"/>
      <c r="R40" s="27"/>
      <c r="S40" s="27"/>
      <c r="T40" s="27"/>
      <c r="U40" s="27"/>
      <c r="V40" s="2"/>
      <c r="W40" s="2"/>
      <c r="X40" s="51" t="s">
        <v>61</v>
      </c>
      <c r="Y40" s="2"/>
      <c r="AA40" s="52"/>
      <c r="AB40" s="52"/>
      <c r="AC40" s="52" t="s">
        <v>60</v>
      </c>
      <c r="AD40" s="45">
        <f>AC38-AD38</f>
        <v>0</v>
      </c>
    </row>
    <row r="42" spans="4:25" ht="15.75">
      <c r="D42" s="10"/>
      <c r="Y42" s="2"/>
    </row>
    <row r="43" spans="5:44" ht="15.75">
      <c r="E43" s="45">
        <v>1341829700</v>
      </c>
      <c r="F43" s="45"/>
      <c r="G43" s="45">
        <v>15821100</v>
      </c>
      <c r="H43" s="45"/>
      <c r="I43" s="45">
        <v>19730600</v>
      </c>
      <c r="J43" s="45">
        <v>497670200</v>
      </c>
      <c r="K43" s="45">
        <v>42531900</v>
      </c>
      <c r="L43" s="45">
        <v>37079100</v>
      </c>
      <c r="M43" s="45">
        <v>4696800</v>
      </c>
      <c r="N43" s="45">
        <v>4494600</v>
      </c>
      <c r="O43" s="45">
        <v>3947300</v>
      </c>
      <c r="P43" s="45">
        <v>10250100</v>
      </c>
      <c r="Q43" s="45">
        <v>765600</v>
      </c>
      <c r="R43" s="45">
        <v>3968000</v>
      </c>
      <c r="S43" s="45">
        <v>8700000</v>
      </c>
      <c r="T43" s="45">
        <v>31360000</v>
      </c>
      <c r="U43" s="45">
        <v>985700</v>
      </c>
      <c r="V43" s="45">
        <v>7580100</v>
      </c>
      <c r="W43" s="45"/>
      <c r="X43" s="45">
        <v>15736100</v>
      </c>
      <c r="Y43" s="45">
        <v>200000</v>
      </c>
      <c r="Z43" s="45">
        <v>65696500</v>
      </c>
      <c r="AA43" s="45">
        <v>5000100</v>
      </c>
      <c r="AB43" s="45">
        <v>739200</v>
      </c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ht="15.75">
      <c r="Y44" s="2"/>
    </row>
    <row r="45" spans="5:29" ht="15.75">
      <c r="E45" s="45">
        <f>E38-E43</f>
        <v>0</v>
      </c>
      <c r="F45" s="45"/>
      <c r="G45" s="45">
        <f aca="true" t="shared" si="10" ref="G45:AA45">G38-G43</f>
        <v>0</v>
      </c>
      <c r="H45" s="45">
        <f t="shared" si="10"/>
        <v>0</v>
      </c>
      <c r="I45" s="45">
        <f t="shared" si="10"/>
        <v>0</v>
      </c>
      <c r="J45" s="45">
        <f t="shared" si="10"/>
        <v>0</v>
      </c>
      <c r="K45" s="45">
        <f t="shared" si="10"/>
        <v>0</v>
      </c>
      <c r="L45" s="45">
        <f t="shared" si="10"/>
        <v>0</v>
      </c>
      <c r="M45" s="45">
        <f t="shared" si="10"/>
        <v>0</v>
      </c>
      <c r="N45" s="45">
        <f t="shared" si="10"/>
        <v>0</v>
      </c>
      <c r="O45" s="45">
        <f t="shared" si="10"/>
        <v>0</v>
      </c>
      <c r="P45" s="45">
        <f t="shared" si="10"/>
        <v>0</v>
      </c>
      <c r="Q45" s="45">
        <f t="shared" si="10"/>
        <v>0</v>
      </c>
      <c r="R45" s="45">
        <f t="shared" si="10"/>
        <v>0</v>
      </c>
      <c r="S45" s="45">
        <f t="shared" si="10"/>
        <v>0</v>
      </c>
      <c r="T45" s="45">
        <f t="shared" si="10"/>
        <v>0</v>
      </c>
      <c r="U45" s="45">
        <f t="shared" si="10"/>
        <v>0</v>
      </c>
      <c r="V45" s="45">
        <f t="shared" si="10"/>
        <v>0</v>
      </c>
      <c r="W45" s="45"/>
      <c r="X45" s="45">
        <f t="shared" si="10"/>
        <v>0</v>
      </c>
      <c r="Y45" s="45">
        <f t="shared" si="10"/>
        <v>0</v>
      </c>
      <c r="Z45" s="45">
        <f t="shared" si="10"/>
        <v>0</v>
      </c>
      <c r="AA45" s="45">
        <f t="shared" si="10"/>
        <v>0</v>
      </c>
      <c r="AB45" s="45">
        <f>AB38-AB43</f>
        <v>0</v>
      </c>
      <c r="AC45" s="45">
        <f>AC38-AC43</f>
        <v>2086787000</v>
      </c>
    </row>
    <row r="47" ht="15.75">
      <c r="Y47" s="2"/>
    </row>
    <row r="48" spans="4:25" ht="45.75" customHeight="1">
      <c r="D48" s="11"/>
      <c r="Y48" s="9"/>
    </row>
  </sheetData>
  <sheetProtection/>
  <mergeCells count="37">
    <mergeCell ref="X9:Y9"/>
    <mergeCell ref="X11:X12"/>
    <mergeCell ref="Y11:Y12"/>
    <mergeCell ref="N11:T11"/>
    <mergeCell ref="V10:V12"/>
    <mergeCell ref="X10:Y10"/>
    <mergeCell ref="W10:W12"/>
    <mergeCell ref="D8:D12"/>
    <mergeCell ref="A8:A12"/>
    <mergeCell ref="B8:B12"/>
    <mergeCell ref="I10:I12"/>
    <mergeCell ref="C8:C12"/>
    <mergeCell ref="E11:E12"/>
    <mergeCell ref="F11:F12"/>
    <mergeCell ref="G10:H10"/>
    <mergeCell ref="E9:M9"/>
    <mergeCell ref="G11:G12"/>
    <mergeCell ref="L1:M1"/>
    <mergeCell ref="L2:M2"/>
    <mergeCell ref="E8:L8"/>
    <mergeCell ref="M10:M12"/>
    <mergeCell ref="J10:J12"/>
    <mergeCell ref="K10:K12"/>
    <mergeCell ref="L10:L12"/>
    <mergeCell ref="E5:M5"/>
    <mergeCell ref="E10:F10"/>
    <mergeCell ref="H11:H12"/>
    <mergeCell ref="AC8:AC12"/>
    <mergeCell ref="N8:Y8"/>
    <mergeCell ref="Z8:AB8"/>
    <mergeCell ref="AA10:AA12"/>
    <mergeCell ref="Z9:AB9"/>
    <mergeCell ref="AB10:AB12"/>
    <mergeCell ref="Z10:Z12"/>
    <mergeCell ref="U10:U12"/>
    <mergeCell ref="N10:T10"/>
    <mergeCell ref="N9:W9"/>
  </mergeCells>
  <printOptions/>
  <pageMargins left="0.984251968503937" right="0.1968503937007874" top="0.3937007874015748" bottom="0.3937007874015748" header="0.2362204724409449" footer="0.15748031496062992"/>
  <pageSetup fitToHeight="3" fitToWidth="3" horizontalDpi="600" verticalDpi="600" orientation="landscape" paperSize="9" scale="68" r:id="rId1"/>
  <headerFooter alignWithMargins="0">
    <oddHeader>&amp;C&amp;P</oddHeader>
  </headerFooter>
  <colBreaks count="2" manualBreakCount="2">
    <brk id="13" max="39" man="1"/>
    <brk id="2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2009-01-28T08:37:47Z</cp:lastPrinted>
  <dcterms:created xsi:type="dcterms:W3CDTF">2002-07-17T16:01:55Z</dcterms:created>
  <dcterms:modified xsi:type="dcterms:W3CDTF">2017-06-21T12:59:20Z</dcterms:modified>
  <cp:category/>
  <cp:version/>
  <cp:contentType/>
  <cp:contentStatus/>
</cp:coreProperties>
</file>