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2"/>
  </bookViews>
  <sheets>
    <sheet name="додаток 1 " sheetId="1" r:id="rId1"/>
    <sheet name="додаток 2" sheetId="2" r:id="rId2"/>
    <sheet name="додаток 3" sheetId="3" r:id="rId3"/>
  </sheets>
  <definedNames>
    <definedName name="_ftn1" localSheetId="0">'додаток 1 '!$A$78</definedName>
    <definedName name="_ftn2" localSheetId="0">'додаток 1 '!$A$79</definedName>
    <definedName name="_ftnref1" localSheetId="0">'додаток 1 '!$A$57</definedName>
    <definedName name="_ftnref2" localSheetId="0">'додаток 1 '!$A$63</definedName>
    <definedName name="_xlnm.Print_Titles" localSheetId="0">'додаток 1 '!$6:$8</definedName>
    <definedName name="_xlnm.Print_Titles" localSheetId="1">'додаток 2'!$8:$12</definedName>
    <definedName name="_xlnm.Print_Titles" localSheetId="2">'додаток 3'!$3:$6</definedName>
    <definedName name="_xlnm.Print_Area" localSheetId="0">'додаток 1 '!$A$2:$F$21</definedName>
    <definedName name="_xlnm.Print_Area" localSheetId="1">'додаток 2'!$A$1:$N$34</definedName>
    <definedName name="_xlnm.Print_Area" localSheetId="2">'додаток 3'!$A$1:$N$52</definedName>
  </definedNames>
  <calcPr fullCalcOnLoad="1"/>
</workbook>
</file>

<file path=xl/sharedStrings.xml><?xml version="1.0" encoding="utf-8"?>
<sst xmlns="http://schemas.openxmlformats.org/spreadsheetml/2006/main" count="190" uniqueCount="132">
  <si>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</si>
  <si>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</si>
  <si>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</si>
  <si>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</si>
  <si>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</si>
  <si>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</si>
  <si>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</si>
  <si>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</si>
  <si>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</si>
  <si>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</si>
  <si>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</si>
  <si>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</si>
  <si>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</si>
  <si>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</si>
  <si>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</si>
  <si>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Перший заступник голови обласної ради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</si>
  <si>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</si>
  <si>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</si>
  <si>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</si>
  <si>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</si>
  <si>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</si>
  <si>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</si>
  <si>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</si>
  <si>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</si>
  <si>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</si>
  <si>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</si>
  <si>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</si>
  <si>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</si>
  <si>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</si>
  <si>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</si>
  <si>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</si>
  <si>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грн.</t>
  </si>
  <si>
    <t>070000</t>
  </si>
  <si>
    <t>Освiта</t>
  </si>
  <si>
    <t>020</t>
  </si>
  <si>
    <t>Управління  освіти та науки</t>
  </si>
  <si>
    <t xml:space="preserve">грн. 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</si>
  <si>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</si>
  <si>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</si>
  <si>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</si>
  <si>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</si>
  <si>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</si>
  <si>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</si>
  <si>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</si>
  <si>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</si>
  <si>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030</t>
  </si>
  <si>
    <t xml:space="preserve">Управління охорони здоров’я </t>
  </si>
  <si>
    <t>080000</t>
  </si>
  <si>
    <t>Охорона здоров"я</t>
  </si>
  <si>
    <t xml:space="preserve">Зміни видатків обласного  бюджету  на   2007 рік </t>
  </si>
  <si>
    <t>Кошти, одержані із загального фонду бюджету до бюджету розвитку (спеціального фонду)</t>
  </si>
  <si>
    <t>Будiвництво</t>
  </si>
  <si>
    <t>250306</t>
  </si>
  <si>
    <t>Кошти, що передаються із загального фонду бюджету до бюджету розвитку (спеціального фонду)</t>
  </si>
  <si>
    <t>В т.ч.</t>
  </si>
  <si>
    <t>191</t>
  </si>
  <si>
    <t>Управління капітального будівництва облдержадміністрації</t>
  </si>
  <si>
    <t>В.Королюк</t>
  </si>
  <si>
    <t>060</t>
  </si>
  <si>
    <t>090000</t>
  </si>
  <si>
    <t>Соцiальний захист та соцiальне забезпечення</t>
  </si>
  <si>
    <t>Субвенція з державного бюджету місцевим бюджетам на облаштування закладів, які надають соціальні послуги дітям та молоді</t>
  </si>
  <si>
    <t>250332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</si>
  <si>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</si>
  <si>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</si>
  <si>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Субвенція з державного бюджету місцевим бюджетам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</si>
  <si>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250352</t>
  </si>
  <si>
    <t>081002</t>
  </si>
  <si>
    <t>Інші заходи по охороні здоров"я, в т.ч.</t>
  </si>
  <si>
    <t>за рахунок субвенції з державного бюджету місцевим бюджетам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</si>
  <si>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за рахунок субвенції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</si>
  <si>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091109</t>
  </si>
  <si>
    <t>За рахунок субвенції з державного бюджету місцевим бюджетам на облаштування закладів, які надають соціальні послуги дітям та молоді</t>
  </si>
  <si>
    <t>Субвенції</t>
  </si>
  <si>
    <t>Субвенція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</si>
  <si>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>190</t>
  </si>
  <si>
    <t>250333</t>
  </si>
  <si>
    <t>За рахунок субвенції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</si>
  <si>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>250381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</si>
  <si>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</si>
  <si>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комп"ютеризацію та інформатизацію загальноосвітніх навчальних закладів</t>
  </si>
  <si>
    <t>за рахунок субвенції з державного бюджету місцевим бюджетам на придбання шкільних автобусів для перевезення дітей, що проживають у сільській місцевості</t>
  </si>
  <si>
    <t>за рахунок субвенції  з державного бюджету місцевим бюджетам на комп"ютеризацію та інформатизацію загальноосвітніх навчальних закладів</t>
  </si>
  <si>
    <t>070807</t>
  </si>
  <si>
    <t>Інші освітні програми, в т.ч.:</t>
  </si>
  <si>
    <t>Облаштування новостворюваних закладів, які надають соціальні послуги дітям та молоді,  в т.ч.</t>
  </si>
  <si>
    <t>за рахунок субвенції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</si>
  <si>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>Управління з питань будівництва та архітектури облдержадміністрації</t>
  </si>
  <si>
    <t>Управління  освіти та науки облдержадміністрації</t>
  </si>
  <si>
    <t>Управління охорони здоров’я  облдержадміністрації</t>
  </si>
  <si>
    <t>250355</t>
  </si>
  <si>
    <t>поточні         (Код 1000)</t>
  </si>
  <si>
    <t>з них: оплата праці                     (Код 1110)</t>
  </si>
  <si>
    <t>капітальні       (Код 2000)</t>
  </si>
  <si>
    <t>З них:                           Бюджет розвитку</t>
  </si>
  <si>
    <t>поточні               (Код 1000)</t>
  </si>
  <si>
    <t>оплата комун.послуг та енергоносіїв         (Код 1160)</t>
  </si>
  <si>
    <t>капітальні          (Код 2000)</t>
  </si>
  <si>
    <t>оплата комун.послуг та енергоносіїв        (Код 1160)</t>
  </si>
  <si>
    <t>капітальні           (Код 2000)</t>
  </si>
  <si>
    <t>З них:                        Бюджет розвитку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</si>
  <si>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</si>
  <si>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250388</t>
  </si>
  <si>
    <t>Відділ у справах сім‘ї та молоді облдержадміністрації</t>
  </si>
  <si>
    <t>150201</t>
  </si>
  <si>
    <t>Збереження, розвиток, реконструкція та реставрація пам"яток історії та культури</t>
  </si>
  <si>
    <t>Збереження, розвиток, реконструкція та реставрація пам"яток історії та культури в т.ч.</t>
  </si>
  <si>
    <t>250376</t>
  </si>
  <si>
    <t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</si>
  <si>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062</t>
  </si>
  <si>
    <t>Служба у справах неповнолітніх облдержадміністрації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</si>
  <si>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</si>
  <si>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070301</t>
  </si>
  <si>
    <t>Загальноосвітні школи-інтернати, загальноосвітні санаторні школи-інтернати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</si>
  <si>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</si>
  <si>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</si>
  <si>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070802</t>
  </si>
  <si>
    <t>Методична робота, iншi заходи у сфері народної освiти, в т.ч.:</t>
  </si>
  <si>
    <t>091108</t>
  </si>
  <si>
    <t>Заходи по реалізації регіональних програм відпочинку та оздоровлення дітей</t>
  </si>
  <si>
    <t>001</t>
  </si>
  <si>
    <t xml:space="preserve">Обласна рада </t>
  </si>
  <si>
    <t>010116</t>
  </si>
  <si>
    <t>Утримання обласної ради</t>
  </si>
  <si>
    <t>61700</t>
  </si>
  <si>
    <t>010000</t>
  </si>
  <si>
    <t>Державне управлiння</t>
  </si>
  <si>
    <t xml:space="preserve">  </t>
  </si>
  <si>
    <t>104</t>
  </si>
  <si>
    <t>150101</t>
  </si>
  <si>
    <t>Капiтальнi вкладення</t>
  </si>
  <si>
    <t>Управління культури і туризму облдержадміністрації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</si>
</sst>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</numFmts>
  <fonts count="8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6"/>
      <color indexed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3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5"/>
      <color indexed="8"/>
      <name val="Times New Roman Cyr"/>
      <family val="1"/>
    </font>
    <font>
      <sz val="15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7"/>
      <color indexed="8"/>
      <name val="Times New Roman CYR"/>
      <family val="1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1"/>
    </font>
    <font>
      <sz val="14"/>
      <color indexed="8"/>
      <name val="Times New Roman Cyr"/>
      <family val="0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i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175" fontId="1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right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9" fillId="0" borderId="16" xfId="0" applyNumberFormat="1" applyFont="1" applyFill="1" applyBorder="1" applyAlignment="1">
      <alignment horizontal="center" vertical="top" wrapText="1"/>
    </xf>
    <xf numFmtId="49" fontId="21" fillId="34" borderId="21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/>
    </xf>
    <xf numFmtId="3" fontId="22" fillId="34" borderId="18" xfId="0" applyNumberFormat="1" applyFont="1" applyFill="1" applyBorder="1" applyAlignment="1">
      <alignment horizontal="center" vertical="top" wrapText="1"/>
    </xf>
    <xf numFmtId="3" fontId="22" fillId="34" borderId="16" xfId="0" applyNumberFormat="1" applyFont="1" applyFill="1" applyBorder="1" applyAlignment="1">
      <alignment horizontal="center" vertical="top" wrapText="1"/>
    </xf>
    <xf numFmtId="3" fontId="22" fillId="34" borderId="17" xfId="0" applyNumberFormat="1" applyFont="1" applyFill="1" applyBorder="1" applyAlignment="1">
      <alignment horizontal="center" vertical="top" wrapText="1"/>
    </xf>
    <xf numFmtId="49" fontId="13" fillId="34" borderId="24" xfId="0" applyNumberFormat="1" applyFont="1" applyFill="1" applyBorder="1" applyAlignment="1" applyProtection="1">
      <alignment vertical="top" wrapText="1"/>
      <protection locked="0"/>
    </xf>
    <xf numFmtId="3" fontId="22" fillId="34" borderId="15" xfId="0" applyNumberFormat="1" applyFont="1" applyFill="1" applyBorder="1" applyAlignment="1">
      <alignment horizontal="center" vertical="top" wrapText="1"/>
    </xf>
    <xf numFmtId="49" fontId="24" fillId="34" borderId="12" xfId="0" applyNumberFormat="1" applyFont="1" applyFill="1" applyBorder="1" applyAlignment="1" applyProtection="1">
      <alignment horizontal="center" vertical="top" wrapText="1"/>
      <protection locked="0"/>
    </xf>
    <xf numFmtId="49" fontId="23" fillId="34" borderId="25" xfId="42" applyNumberFormat="1" applyFont="1" applyFill="1" applyBorder="1" applyAlignment="1" applyProtection="1">
      <alignment vertical="top" wrapText="1"/>
      <protection locked="0"/>
    </xf>
    <xf numFmtId="0" fontId="5" fillId="0" borderId="26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49" fontId="21" fillId="34" borderId="12" xfId="0" applyNumberFormat="1" applyFont="1" applyFill="1" applyBorder="1" applyAlignment="1">
      <alignment horizontal="center" vertical="top" wrapText="1"/>
    </xf>
    <xf numFmtId="3" fontId="23" fillId="34" borderId="30" xfId="0" applyNumberFormat="1" applyFont="1" applyFill="1" applyBorder="1" applyAlignment="1">
      <alignment horizontal="center" vertical="top" wrapText="1"/>
    </xf>
    <xf numFmtId="49" fontId="25" fillId="34" borderId="25" xfId="0" applyNumberFormat="1" applyFont="1" applyFill="1" applyBorder="1" applyAlignment="1">
      <alignment vertical="top" wrapText="1"/>
    </xf>
    <xf numFmtId="49" fontId="11" fillId="34" borderId="31" xfId="0" applyNumberFormat="1" applyFont="1" applyFill="1" applyBorder="1" applyAlignment="1">
      <alignment vertical="top" wrapText="1"/>
    </xf>
    <xf numFmtId="3" fontId="9" fillId="0" borderId="18" xfId="0" applyNumberFormat="1" applyFont="1" applyFill="1" applyBorder="1" applyAlignment="1">
      <alignment horizontal="center" vertical="top" wrapText="1"/>
    </xf>
    <xf numFmtId="3" fontId="10" fillId="34" borderId="16" xfId="0" applyNumberFormat="1" applyFont="1" applyFill="1" applyBorder="1" applyAlignment="1">
      <alignment horizontal="center" vertical="top" wrapText="1"/>
    </xf>
    <xf numFmtId="3" fontId="23" fillId="34" borderId="28" xfId="0" applyNumberFormat="1" applyFont="1" applyFill="1" applyBorder="1" applyAlignment="1">
      <alignment horizontal="center" vertical="top" wrapText="1"/>
    </xf>
    <xf numFmtId="3" fontId="23" fillId="34" borderId="29" xfId="0" applyNumberFormat="1" applyFont="1" applyFill="1" applyBorder="1" applyAlignment="1">
      <alignment horizontal="center" vertical="top" wrapText="1"/>
    </xf>
    <xf numFmtId="3" fontId="10" fillId="0" borderId="32" xfId="0" applyNumberFormat="1" applyFont="1" applyFill="1" applyBorder="1" applyAlignment="1">
      <alignment horizontal="center" vertical="top"/>
    </xf>
    <xf numFmtId="49" fontId="0" fillId="0" borderId="27" xfId="0" applyNumberFormat="1" applyBorder="1" applyAlignment="1" applyProtection="1">
      <alignment vertical="top"/>
      <protection locked="0"/>
    </xf>
    <xf numFmtId="3" fontId="1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20" xfId="0" applyNumberFormat="1" applyBorder="1" applyAlignment="1" applyProtection="1">
      <alignment vertical="top"/>
      <protection locked="0"/>
    </xf>
    <xf numFmtId="175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 applyProtection="1">
      <alignment vertical="top"/>
      <protection locked="0"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0" fillId="0" borderId="36" xfId="0" applyFont="1" applyBorder="1" applyAlignment="1">
      <alignment horizontal="center" vertical="center" wrapText="1"/>
    </xf>
    <xf numFmtId="49" fontId="31" fillId="0" borderId="36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32" fillId="0" borderId="32" xfId="0" applyNumberFormat="1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top" wrapText="1"/>
    </xf>
    <xf numFmtId="49" fontId="19" fillId="0" borderId="16" xfId="0" applyNumberFormat="1" applyFont="1" applyBorder="1" applyAlignment="1" applyProtection="1">
      <alignment vertical="top" wrapText="1"/>
      <protection locked="0"/>
    </xf>
    <xf numFmtId="3" fontId="33" fillId="0" borderId="16" xfId="0" applyNumberFormat="1" applyFont="1" applyBorder="1" applyAlignment="1">
      <alignment horizontal="right" vertical="top" wrapText="1"/>
    </xf>
    <xf numFmtId="3" fontId="33" fillId="0" borderId="17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33" fillId="0" borderId="40" xfId="0" applyNumberFormat="1" applyFont="1" applyBorder="1" applyAlignment="1">
      <alignment horizontal="right" vertical="top" wrapText="1"/>
    </xf>
    <xf numFmtId="3" fontId="34" fillId="0" borderId="40" xfId="0" applyNumberFormat="1" applyFont="1" applyBorder="1" applyAlignment="1">
      <alignment horizontal="right" vertical="top" wrapText="1"/>
    </xf>
    <xf numFmtId="0" fontId="35" fillId="35" borderId="41" xfId="0" applyFont="1" applyFill="1" applyBorder="1" applyAlignment="1">
      <alignment horizontal="center" vertical="top" wrapText="1"/>
    </xf>
    <xf numFmtId="49" fontId="36" fillId="35" borderId="42" xfId="0" applyNumberFormat="1" applyFont="1" applyFill="1" applyBorder="1" applyAlignment="1" applyProtection="1">
      <alignment vertical="top" wrapText="1"/>
      <protection locked="0"/>
    </xf>
    <xf numFmtId="3" fontId="36" fillId="35" borderId="42" xfId="0" applyNumberFormat="1" applyFont="1" applyFill="1" applyBorder="1" applyAlignment="1">
      <alignment horizontal="right" vertical="top" wrapText="1"/>
    </xf>
    <xf numFmtId="3" fontId="36" fillId="35" borderId="43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top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175" fontId="36" fillId="0" borderId="0" xfId="0" applyNumberFormat="1" applyFont="1" applyFill="1" applyBorder="1" applyAlignment="1">
      <alignment horizontal="right" wrapText="1"/>
    </xf>
    <xf numFmtId="175" fontId="37" fillId="0" borderId="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 applyProtection="1">
      <alignment vertical="top" wrapText="1"/>
      <protection/>
    </xf>
    <xf numFmtId="175" fontId="27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 applyProtection="1">
      <alignment horizontal="center" vertical="top" wrapText="1"/>
      <protection/>
    </xf>
    <xf numFmtId="49" fontId="12" fillId="0" borderId="0" xfId="0" applyNumberFormat="1" applyFont="1" applyBorder="1" applyAlignment="1" applyProtection="1">
      <alignment vertical="top" wrapText="1"/>
      <protection locked="0"/>
    </xf>
    <xf numFmtId="49" fontId="38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 horizontal="center" vertical="top" wrapText="1"/>
    </xf>
    <xf numFmtId="49" fontId="40" fillId="0" borderId="0" xfId="42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wrapText="1"/>
    </xf>
    <xf numFmtId="49" fontId="40" fillId="0" borderId="0" xfId="42" applyNumberFormat="1" applyFont="1" applyBorder="1" applyAlignment="1" applyProtection="1">
      <alignment vertical="top"/>
      <protection locked="0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3" fontId="23" fillId="34" borderId="1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/>
    </xf>
    <xf numFmtId="3" fontId="10" fillId="0" borderId="18" xfId="0" applyNumberFormat="1" applyFont="1" applyFill="1" applyBorder="1" applyAlignment="1">
      <alignment horizontal="center" vertical="top"/>
    </xf>
    <xf numFmtId="49" fontId="16" fillId="0" borderId="21" xfId="0" applyNumberFormat="1" applyFont="1" applyFill="1" applyBorder="1" applyAlignment="1">
      <alignment horizontal="center" vertical="top" wrapText="1"/>
    </xf>
    <xf numFmtId="49" fontId="41" fillId="0" borderId="24" xfId="0" applyNumberFormat="1" applyFont="1" applyBorder="1" applyAlignment="1" applyProtection="1">
      <alignment vertical="top" wrapText="1"/>
      <protection locked="0"/>
    </xf>
    <xf numFmtId="3" fontId="10" fillId="33" borderId="18" xfId="0" applyNumberFormat="1" applyFont="1" applyFill="1" applyBorder="1" applyAlignment="1">
      <alignment horizontal="center" vertical="top"/>
    </xf>
    <xf numFmtId="3" fontId="9" fillId="34" borderId="16" xfId="0" applyNumberFormat="1" applyFont="1" applyFill="1" applyBorder="1" applyAlignment="1">
      <alignment horizontal="center" vertical="top" wrapText="1"/>
    </xf>
    <xf numFmtId="0" fontId="27" fillId="0" borderId="32" xfId="0" applyFont="1" applyBorder="1" applyAlignment="1" applyProtection="1">
      <alignment vertical="top" wrapText="1"/>
      <protection/>
    </xf>
    <xf numFmtId="49" fontId="21" fillId="0" borderId="24" xfId="0" applyNumberFormat="1" applyFont="1" applyFill="1" applyBorder="1" applyAlignment="1">
      <alignment vertical="top" wrapText="1"/>
    </xf>
    <xf numFmtId="49" fontId="43" fillId="0" borderId="21" xfId="0" applyNumberFormat="1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 wrapText="1"/>
    </xf>
    <xf numFmtId="3" fontId="9" fillId="0" borderId="44" xfId="0" applyNumberFormat="1" applyFont="1" applyFill="1" applyBorder="1" applyAlignment="1">
      <alignment horizontal="center" vertical="top" wrapText="1"/>
    </xf>
    <xf numFmtId="3" fontId="10" fillId="0" borderId="44" xfId="0" applyNumberFormat="1" applyFont="1" applyFill="1" applyBorder="1" applyAlignment="1">
      <alignment horizontal="center" vertical="top"/>
    </xf>
    <xf numFmtId="3" fontId="9" fillId="0" borderId="44" xfId="0" applyNumberFormat="1" applyFont="1" applyFill="1" applyBorder="1" applyAlignment="1">
      <alignment horizontal="center" vertical="top" wrapText="1"/>
    </xf>
    <xf numFmtId="3" fontId="10" fillId="0" borderId="44" xfId="0" applyNumberFormat="1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 vertical="top" wrapText="1"/>
    </xf>
    <xf numFmtId="49" fontId="43" fillId="0" borderId="45" xfId="0" applyNumberFormat="1" applyFont="1" applyBorder="1" applyAlignment="1">
      <alignment horizontal="center" vertical="top" wrapText="1"/>
    </xf>
    <xf numFmtId="49" fontId="21" fillId="0" borderId="46" xfId="0" applyNumberFormat="1" applyFont="1" applyFill="1" applyBorder="1" applyAlignment="1">
      <alignment vertical="top" wrapText="1"/>
    </xf>
    <xf numFmtId="3" fontId="9" fillId="0" borderId="47" xfId="0" applyNumberFormat="1" applyFont="1" applyFill="1" applyBorder="1" applyAlignment="1">
      <alignment horizontal="center" vertical="top" wrapText="1"/>
    </xf>
    <xf numFmtId="3" fontId="10" fillId="0" borderId="40" xfId="0" applyNumberFormat="1" applyFont="1" applyFill="1" applyBorder="1" applyAlignment="1">
      <alignment horizontal="center" vertical="top" wrapText="1"/>
    </xf>
    <xf numFmtId="3" fontId="9" fillId="0" borderId="40" xfId="0" applyNumberFormat="1" applyFont="1" applyFill="1" applyBorder="1" applyAlignment="1">
      <alignment horizontal="center" vertical="top" wrapText="1"/>
    </xf>
    <xf numFmtId="3" fontId="9" fillId="0" borderId="48" xfId="0" applyNumberFormat="1" applyFont="1" applyFill="1" applyBorder="1" applyAlignment="1">
      <alignment horizontal="center" vertical="top" wrapText="1"/>
    </xf>
    <xf numFmtId="0" fontId="0" fillId="0" borderId="24" xfId="0" applyNumberFormat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top" wrapText="1"/>
    </xf>
    <xf numFmtId="0" fontId="44" fillId="0" borderId="49" xfId="0" applyFont="1" applyBorder="1" applyAlignment="1">
      <alignment horizontal="center" vertical="top" wrapText="1"/>
    </xf>
    <xf numFmtId="3" fontId="33" fillId="0" borderId="16" xfId="0" applyNumberFormat="1" applyFont="1" applyBorder="1" applyAlignment="1">
      <alignment horizontal="right" vertical="top" wrapText="1"/>
    </xf>
    <xf numFmtId="49" fontId="16" fillId="0" borderId="49" xfId="0" applyNumberFormat="1" applyFont="1" applyFill="1" applyBorder="1" applyAlignment="1">
      <alignment horizontal="center" vertical="top" wrapText="1"/>
    </xf>
    <xf numFmtId="0" fontId="27" fillId="0" borderId="40" xfId="0" applyFont="1" applyBorder="1" applyAlignment="1" applyProtection="1">
      <alignment vertical="top" wrapText="1"/>
      <protection/>
    </xf>
    <xf numFmtId="49" fontId="22" fillId="34" borderId="21" xfId="0" applyNumberFormat="1" applyFont="1" applyFill="1" applyBorder="1" applyAlignment="1">
      <alignment horizontal="center" vertical="top" wrapText="1"/>
    </xf>
    <xf numFmtId="49" fontId="14" fillId="34" borderId="24" xfId="0" applyNumberFormat="1" applyFont="1" applyFill="1" applyBorder="1" applyAlignment="1" applyProtection="1">
      <alignment vertical="top" wrapText="1"/>
      <protection locked="0"/>
    </xf>
    <xf numFmtId="3" fontId="22" fillId="33" borderId="16" xfId="0" applyNumberFormat="1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4" fillId="34" borderId="24" xfId="0" applyNumberFormat="1" applyFont="1" applyFill="1" applyBorder="1" applyAlignment="1">
      <alignment vertical="top" wrapText="1"/>
    </xf>
    <xf numFmtId="49" fontId="42" fillId="0" borderId="46" xfId="0" applyNumberFormat="1" applyFont="1" applyFill="1" applyBorder="1" applyAlignment="1">
      <alignment vertical="top" wrapText="1"/>
    </xf>
    <xf numFmtId="3" fontId="10" fillId="0" borderId="47" xfId="0" applyNumberFormat="1" applyFont="1" applyFill="1" applyBorder="1" applyAlignment="1">
      <alignment horizontal="center" vertical="top" wrapText="1"/>
    </xf>
    <xf numFmtId="3" fontId="10" fillId="0" borderId="47" xfId="0" applyNumberFormat="1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9" fontId="26" fillId="36" borderId="21" xfId="0" applyNumberFormat="1" applyFont="1" applyFill="1" applyBorder="1" applyAlignment="1">
      <alignment horizontal="center" vertical="top" wrapText="1"/>
    </xf>
    <xf numFmtId="49" fontId="14" fillId="36" borderId="24" xfId="0" applyNumberFormat="1" applyFont="1" applyFill="1" applyBorder="1" applyAlignment="1">
      <alignment vertical="top" wrapText="1"/>
    </xf>
    <xf numFmtId="3" fontId="22" fillId="36" borderId="18" xfId="0" applyNumberFormat="1" applyFont="1" applyFill="1" applyBorder="1" applyAlignment="1">
      <alignment horizontal="center" vertical="top" wrapText="1"/>
    </xf>
    <xf numFmtId="3" fontId="22" fillId="36" borderId="16" xfId="0" applyNumberFormat="1" applyFont="1" applyFill="1" applyBorder="1" applyAlignment="1">
      <alignment horizontal="center" vertical="top" wrapText="1"/>
    </xf>
    <xf numFmtId="0" fontId="14" fillId="36" borderId="0" xfId="0" applyFont="1" applyFill="1" applyAlignment="1">
      <alignment/>
    </xf>
    <xf numFmtId="3" fontId="9" fillId="34" borderId="17" xfId="0" applyNumberFormat="1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27" fillId="0" borderId="16" xfId="0" applyFont="1" applyBorder="1" applyAlignment="1" applyProtection="1">
      <alignment vertical="top" wrapText="1"/>
      <protection/>
    </xf>
    <xf numFmtId="49" fontId="0" fillId="0" borderId="24" xfId="0" applyNumberFormat="1" applyFont="1" applyFill="1" applyBorder="1" applyAlignment="1">
      <alignment vertical="top" wrapText="1"/>
    </xf>
    <xf numFmtId="3" fontId="10" fillId="0" borderId="44" xfId="0" applyNumberFormat="1" applyFont="1" applyFill="1" applyBorder="1" applyAlignment="1">
      <alignment horizontal="center" vertical="top"/>
    </xf>
    <xf numFmtId="3" fontId="10" fillId="0" borderId="32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22" fillId="36" borderId="17" xfId="0" applyNumberFormat="1" applyFont="1" applyFill="1" applyBorder="1" applyAlignment="1">
      <alignment horizontal="center" vertical="top" wrapText="1"/>
    </xf>
    <xf numFmtId="49" fontId="26" fillId="36" borderId="20" xfId="0" applyNumberFormat="1" applyFont="1" applyFill="1" applyBorder="1" applyAlignment="1">
      <alignment horizontal="center" vertical="top" wrapText="1"/>
    </xf>
    <xf numFmtId="49" fontId="14" fillId="36" borderId="50" xfId="0" applyNumberFormat="1" applyFont="1" applyFill="1" applyBorder="1" applyAlignment="1">
      <alignment horizontal="center" vertical="top" wrapText="1"/>
    </xf>
    <xf numFmtId="3" fontId="22" fillId="36" borderId="51" xfId="0" applyNumberFormat="1" applyFont="1" applyFill="1" applyBorder="1" applyAlignment="1">
      <alignment horizontal="center" vertical="top" wrapText="1"/>
    </xf>
    <xf numFmtId="3" fontId="22" fillId="36" borderId="52" xfId="0" applyNumberFormat="1" applyFont="1" applyFill="1" applyBorder="1" applyAlignment="1">
      <alignment horizontal="center" vertical="top" wrapText="1"/>
    </xf>
    <xf numFmtId="3" fontId="22" fillId="36" borderId="53" xfId="0" applyNumberFormat="1" applyFont="1" applyFill="1" applyBorder="1" applyAlignment="1">
      <alignment horizontal="center" vertical="top" wrapText="1"/>
    </xf>
    <xf numFmtId="49" fontId="42" fillId="0" borderId="54" xfId="0" applyNumberFormat="1" applyFont="1" applyFill="1" applyBorder="1" applyAlignment="1">
      <alignment horizontal="center" vertical="top" wrapText="1"/>
    </xf>
    <xf numFmtId="49" fontId="18" fillId="0" borderId="54" xfId="0" applyNumberFormat="1" applyFont="1" applyFill="1" applyBorder="1" applyAlignment="1">
      <alignment horizontal="center" vertical="top" wrapText="1"/>
    </xf>
    <xf numFmtId="3" fontId="9" fillId="0" borderId="44" xfId="0" applyNumberFormat="1" applyFont="1" applyBorder="1" applyAlignment="1">
      <alignment horizontal="center" vertical="top" wrapText="1"/>
    </xf>
    <xf numFmtId="3" fontId="10" fillId="0" borderId="32" xfId="0" applyNumberFormat="1" applyFont="1" applyFill="1" applyBorder="1" applyAlignment="1">
      <alignment horizontal="center" vertical="top" wrapText="1"/>
    </xf>
    <xf numFmtId="3" fontId="9" fillId="0" borderId="38" xfId="0" applyNumberFormat="1" applyFont="1" applyFill="1" applyBorder="1" applyAlignment="1">
      <alignment horizontal="center" vertical="top" wrapText="1"/>
    </xf>
    <xf numFmtId="49" fontId="43" fillId="0" borderId="54" xfId="0" applyNumberFormat="1" applyFont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 horizontal="center" vertical="top" wrapText="1"/>
    </xf>
    <xf numFmtId="49" fontId="0" fillId="0" borderId="31" xfId="0" applyNumberFormat="1" applyFont="1" applyFill="1" applyBorder="1" applyAlignment="1">
      <alignment vertical="top" wrapText="1"/>
    </xf>
    <xf numFmtId="0" fontId="21" fillId="0" borderId="24" xfId="0" applyNumberFormat="1" applyFont="1" applyFill="1" applyBorder="1" applyAlignment="1">
      <alignment vertical="top" wrapText="1"/>
    </xf>
    <xf numFmtId="0" fontId="10" fillId="0" borderId="16" xfId="0" applyNumberFormat="1" applyFont="1" applyBorder="1" applyAlignment="1">
      <alignment vertical="top" wrapText="1"/>
    </xf>
    <xf numFmtId="3" fontId="9" fillId="0" borderId="39" xfId="0" applyNumberFormat="1" applyFont="1" applyFill="1" applyBorder="1" applyAlignment="1">
      <alignment horizontal="center" vertical="top" wrapText="1"/>
    </xf>
    <xf numFmtId="49" fontId="46" fillId="34" borderId="54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Border="1" applyAlignment="1" applyProtection="1">
      <alignment vertical="top" wrapText="1"/>
      <protection locked="0"/>
    </xf>
    <xf numFmtId="49" fontId="13" fillId="34" borderId="24" xfId="0" applyNumberFormat="1" applyFont="1" applyFill="1" applyBorder="1" applyAlignment="1">
      <alignment vertical="top" wrapText="1"/>
    </xf>
    <xf numFmtId="3" fontId="22" fillId="34" borderId="39" xfId="0" applyNumberFormat="1" applyFont="1" applyFill="1" applyBorder="1" applyAlignment="1">
      <alignment horizontal="center" vertical="top" wrapText="1"/>
    </xf>
    <xf numFmtId="49" fontId="47" fillId="0" borderId="24" xfId="0" applyNumberFormat="1" applyFont="1" applyFill="1" applyBorder="1" applyAlignment="1">
      <alignment vertical="top" wrapText="1"/>
    </xf>
    <xf numFmtId="49" fontId="37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right" vertical="top" wrapText="1"/>
      <protection locked="0"/>
    </xf>
    <xf numFmtId="1" fontId="17" fillId="0" borderId="0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 textRotation="255"/>
    </xf>
    <xf numFmtId="0" fontId="1" fillId="0" borderId="64" xfId="0" applyFont="1" applyFill="1" applyBorder="1" applyAlignment="1">
      <alignment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textRotation="255"/>
    </xf>
    <xf numFmtId="0" fontId="7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76200</xdr:rowOff>
    </xdr:from>
    <xdr:to>
      <xdr:col>5</xdr:col>
      <xdr:colOff>885825</xdr:colOff>
      <xdr:row>4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866775"/>
          <a:ext cx="7829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доходів обласного бюджету на 2007 рік</a:t>
          </a:r>
        </a:p>
      </xdr:txBody>
    </xdr:sp>
    <xdr:clientData/>
  </xdr:twoCellAnchor>
  <xdr:twoCellAnchor>
    <xdr:from>
      <xdr:col>1</xdr:col>
      <xdr:colOff>2295525</xdr:colOff>
      <xdr:row>0</xdr:row>
      <xdr:rowOff>0</xdr:rowOff>
    </xdr:from>
    <xdr:to>
      <xdr:col>5</xdr:col>
      <xdr:colOff>962025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0"/>
          <a:ext cx="52101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25"  травня 2007 року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299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28575"/>
          <a:ext cx="29527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25"  травня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299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485900"/>
          <a:ext cx="1159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95325" y="1514475"/>
          <a:ext cx="22860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1191875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04950" y="161925"/>
          <a:ext cx="1039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542925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171575" y="704850"/>
          <a:ext cx="9934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 розподілу видатків обласного бюджету на 2007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7"/>
  <sheetViews>
    <sheetView zoomScale="85" zoomScaleNormal="85" zoomScaleSheetLayoutView="50" zoomScalePageLayoutView="0" workbookViewId="0" topLeftCell="A1">
      <selection activeCell="B31" sqref="B31"/>
    </sheetView>
  </sheetViews>
  <sheetFormatPr defaultColWidth="9.33203125" defaultRowHeight="12.75"/>
  <cols>
    <col min="1" max="1" width="16.16015625" style="94" customWidth="1"/>
    <col min="2" max="2" width="56" style="95" customWidth="1"/>
    <col min="3" max="3" width="20.66015625" style="96" customWidth="1"/>
    <col min="4" max="4" width="19.16015625" style="96" customWidth="1"/>
    <col min="5" max="5" width="18.66015625" style="96" customWidth="1"/>
    <col min="6" max="6" width="20.33203125" style="96" customWidth="1"/>
    <col min="7" max="9" width="9.33203125" style="96" customWidth="1"/>
    <col min="10" max="10" width="12.33203125" style="96" bestFit="1" customWidth="1"/>
    <col min="11" max="16384" width="9.33203125" style="96" customWidth="1"/>
  </cols>
  <sheetData>
    <row r="1" ht="0.75" customHeight="1"/>
    <row r="2" spans="1:16" ht="25.5" customHeight="1">
      <c r="A2" s="97"/>
      <c r="B2" s="98"/>
      <c r="C2" s="99"/>
      <c r="D2" s="100"/>
      <c r="E2" s="100"/>
      <c r="F2" s="100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8" customHeight="1">
      <c r="A3" s="97"/>
      <c r="B3" s="98"/>
      <c r="C3" s="99"/>
      <c r="D3" s="100"/>
      <c r="E3" s="100"/>
      <c r="F3" s="100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 customHeight="1">
      <c r="A4" s="97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69.75" customHeight="1" thickBot="1">
      <c r="A5" s="97"/>
      <c r="B5" s="98"/>
      <c r="C5" s="99"/>
      <c r="D5" s="99"/>
      <c r="E5" s="99"/>
      <c r="F5" s="101" t="s">
        <v>36</v>
      </c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24" customHeight="1" thickBot="1">
      <c r="A6" s="220" t="s">
        <v>37</v>
      </c>
      <c r="B6" s="222" t="s">
        <v>38</v>
      </c>
      <c r="C6" s="222" t="s">
        <v>39</v>
      </c>
      <c r="D6" s="218" t="s">
        <v>40</v>
      </c>
      <c r="E6" s="219"/>
      <c r="F6" s="216" t="s">
        <v>8</v>
      </c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76.5" customHeight="1" thickBot="1" thickTop="1">
      <c r="A7" s="221"/>
      <c r="B7" s="223"/>
      <c r="C7" s="223"/>
      <c r="D7" s="102" t="s">
        <v>8</v>
      </c>
      <c r="E7" s="103" t="s">
        <v>41</v>
      </c>
      <c r="F7" s="217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21" customHeight="1">
      <c r="A8" s="104">
        <v>1</v>
      </c>
      <c r="B8" s="105">
        <v>2</v>
      </c>
      <c r="C8" s="106">
        <v>3</v>
      </c>
      <c r="D8" s="106">
        <v>4</v>
      </c>
      <c r="E8" s="106">
        <v>5</v>
      </c>
      <c r="F8" s="107" t="s">
        <v>42</v>
      </c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60.75" customHeight="1">
      <c r="A9" s="108">
        <v>40000000</v>
      </c>
      <c r="B9" s="109" t="s">
        <v>43</v>
      </c>
      <c r="C9" s="110">
        <f>C10+C14</f>
        <v>3868345</v>
      </c>
      <c r="D9" s="110">
        <f>D10+D14</f>
        <v>2625000</v>
      </c>
      <c r="E9" s="110">
        <f>E10+E14</f>
        <v>2625000</v>
      </c>
      <c r="F9" s="111">
        <f>C9+D9</f>
        <v>6493345</v>
      </c>
      <c r="G9" s="112"/>
      <c r="H9" s="112"/>
      <c r="I9" s="112"/>
      <c r="J9" s="112"/>
      <c r="K9" s="112"/>
      <c r="L9" s="112"/>
      <c r="M9" s="112"/>
      <c r="N9" s="112"/>
      <c r="O9" s="99"/>
      <c r="P9" s="99"/>
    </row>
    <row r="10" spans="1:16" ht="33" customHeight="1">
      <c r="A10" s="108">
        <v>41030000</v>
      </c>
      <c r="B10" s="109" t="s">
        <v>73</v>
      </c>
      <c r="C10" s="110">
        <f>C11+C13+C12</f>
        <v>3868345</v>
      </c>
      <c r="D10" s="110">
        <f>D11+D13</f>
        <v>0</v>
      </c>
      <c r="E10" s="110">
        <f>E11+E13</f>
        <v>0</v>
      </c>
      <c r="F10" s="111">
        <f>F11+F13+F12</f>
        <v>3868345</v>
      </c>
      <c r="G10" s="112"/>
      <c r="H10" s="112"/>
      <c r="I10" s="112"/>
      <c r="J10" s="112"/>
      <c r="K10" s="112"/>
      <c r="L10" s="112"/>
      <c r="M10" s="112"/>
      <c r="N10" s="112"/>
      <c r="O10" s="99"/>
      <c r="P10" s="99"/>
    </row>
    <row r="11" spans="1:16" s="115" customFormat="1" ht="78.75">
      <c r="A11" s="166">
        <v>41033130</v>
      </c>
      <c r="B11" s="188" t="s">
        <v>74</v>
      </c>
      <c r="C11" s="116">
        <v>3225000</v>
      </c>
      <c r="D11" s="116"/>
      <c r="E11" s="117"/>
      <c r="F11" s="111">
        <f>SUM(D11,C11)</f>
        <v>3225000</v>
      </c>
      <c r="G11" s="113"/>
      <c r="H11" s="113"/>
      <c r="I11" s="113"/>
      <c r="J11" s="113">
        <v>41037000</v>
      </c>
      <c r="K11" s="113"/>
      <c r="L11" s="113"/>
      <c r="M11" s="113"/>
      <c r="N11" s="113"/>
      <c r="O11" s="114"/>
      <c r="P11" s="114"/>
    </row>
    <row r="12" spans="1:16" s="115" customFormat="1" ht="110.25" customHeight="1">
      <c r="A12" s="166">
        <v>41035800</v>
      </c>
      <c r="B12" s="208" t="s">
        <v>111</v>
      </c>
      <c r="C12" s="116">
        <v>627345</v>
      </c>
      <c r="D12" s="116"/>
      <c r="E12" s="117"/>
      <c r="F12" s="111">
        <f>SUM(D12,C12)</f>
        <v>627345</v>
      </c>
      <c r="G12" s="113"/>
      <c r="H12" s="113"/>
      <c r="I12" s="113"/>
      <c r="J12" s="113"/>
      <c r="K12" s="113"/>
      <c r="L12" s="113"/>
      <c r="M12" s="113"/>
      <c r="N12" s="113"/>
      <c r="O12" s="114"/>
      <c r="P12" s="114"/>
    </row>
    <row r="13" spans="1:16" s="115" customFormat="1" ht="78.75">
      <c r="A13" s="166">
        <v>41037000</v>
      </c>
      <c r="B13" s="149" t="s">
        <v>101</v>
      </c>
      <c r="C13" s="116">
        <v>16000</v>
      </c>
      <c r="D13" s="116"/>
      <c r="E13" s="117"/>
      <c r="F13" s="111">
        <f>SUM(D13,C13)</f>
        <v>16000</v>
      </c>
      <c r="G13" s="113"/>
      <c r="H13" s="113"/>
      <c r="I13" s="113"/>
      <c r="J13" s="113"/>
      <c r="K13" s="113"/>
      <c r="L13" s="113"/>
      <c r="M13" s="113"/>
      <c r="N13" s="113"/>
      <c r="O13" s="114"/>
      <c r="P13" s="114"/>
    </row>
    <row r="14" spans="1:16" s="115" customFormat="1" ht="60" customHeight="1">
      <c r="A14" s="108">
        <v>43010000</v>
      </c>
      <c r="B14" s="109" t="s">
        <v>50</v>
      </c>
      <c r="C14" s="167"/>
      <c r="D14" s="167">
        <f>D15</f>
        <v>2625000</v>
      </c>
      <c r="E14" s="167">
        <f>E15</f>
        <v>2625000</v>
      </c>
      <c r="F14" s="111">
        <f>SUM(D14,C14)</f>
        <v>2625000</v>
      </c>
      <c r="G14" s="113"/>
      <c r="H14" s="113"/>
      <c r="I14" s="113"/>
      <c r="J14" s="113"/>
      <c r="K14" s="113"/>
      <c r="L14" s="113"/>
      <c r="M14" s="113"/>
      <c r="N14" s="113"/>
      <c r="O14" s="114"/>
      <c r="P14" s="114"/>
    </row>
    <row r="15" spans="1:16" s="115" customFormat="1" ht="79.5" thickBot="1">
      <c r="A15" s="168" t="s">
        <v>54</v>
      </c>
      <c r="B15" s="169" t="s">
        <v>77</v>
      </c>
      <c r="C15" s="116"/>
      <c r="D15" s="167">
        <v>2625000</v>
      </c>
      <c r="E15" s="167">
        <v>2625000</v>
      </c>
      <c r="F15" s="111">
        <f>SUM(D15,C15)</f>
        <v>2625000</v>
      </c>
      <c r="G15" s="113"/>
      <c r="H15" s="113"/>
      <c r="I15" s="113"/>
      <c r="J15" s="113"/>
      <c r="K15" s="113"/>
      <c r="L15" s="113"/>
      <c r="M15" s="113"/>
      <c r="N15" s="113"/>
      <c r="O15" s="114"/>
      <c r="P15" s="114"/>
    </row>
    <row r="16" spans="1:16" s="124" customFormat="1" ht="45.75" customHeight="1" thickBot="1">
      <c r="A16" s="118"/>
      <c r="B16" s="119" t="s">
        <v>44</v>
      </c>
      <c r="C16" s="120">
        <f>C9</f>
        <v>3868345</v>
      </c>
      <c r="D16" s="120">
        <f>D9</f>
        <v>2625000</v>
      </c>
      <c r="E16" s="120">
        <f>E9</f>
        <v>2625000</v>
      </c>
      <c r="F16" s="121">
        <f>D16+C16</f>
        <v>6493345</v>
      </c>
      <c r="G16" s="122"/>
      <c r="H16" s="122"/>
      <c r="I16" s="122"/>
      <c r="J16" s="122"/>
      <c r="K16" s="122"/>
      <c r="L16" s="122"/>
      <c r="M16" s="122"/>
      <c r="N16" s="122"/>
      <c r="O16" s="123"/>
      <c r="P16" s="123"/>
    </row>
    <row r="17" spans="1:16" s="124" customFormat="1" ht="45.75" customHeight="1">
      <c r="A17" s="125"/>
      <c r="B17" s="125"/>
      <c r="C17" s="126"/>
      <c r="D17" s="127"/>
      <c r="E17" s="127"/>
      <c r="F17" s="127"/>
      <c r="G17" s="127"/>
      <c r="H17" s="122"/>
      <c r="I17" s="122"/>
      <c r="J17" s="122"/>
      <c r="K17" s="122"/>
      <c r="L17" s="122"/>
      <c r="M17" s="122"/>
      <c r="N17" s="122"/>
      <c r="O17" s="123"/>
      <c r="P17" s="123"/>
    </row>
    <row r="18" spans="1:16" s="124" customFormat="1" ht="28.5" customHeight="1">
      <c r="A18" s="125"/>
      <c r="B18" s="126"/>
      <c r="C18" s="127"/>
      <c r="D18" s="127"/>
      <c r="E18" s="127"/>
      <c r="F18" s="127"/>
      <c r="G18" s="122"/>
      <c r="H18" s="122"/>
      <c r="I18" s="122"/>
      <c r="J18" s="122"/>
      <c r="K18" s="122"/>
      <c r="L18" s="122"/>
      <c r="M18" s="122"/>
      <c r="N18" s="122"/>
      <c r="O18" s="123"/>
      <c r="P18" s="123"/>
    </row>
    <row r="19" spans="1:16" s="124" customFormat="1" ht="33" customHeight="1">
      <c r="A19" s="215" t="s">
        <v>15</v>
      </c>
      <c r="B19" s="215"/>
      <c r="C19" s="215"/>
      <c r="D19" s="128"/>
      <c r="E19" s="224" t="s">
        <v>57</v>
      </c>
      <c r="F19" s="224"/>
      <c r="G19" s="122"/>
      <c r="H19" s="122"/>
      <c r="I19" s="122"/>
      <c r="J19" s="122"/>
      <c r="K19" s="122"/>
      <c r="L19" s="122"/>
      <c r="M19" s="122"/>
      <c r="N19" s="122"/>
      <c r="O19" s="123"/>
      <c r="P19" s="123"/>
    </row>
    <row r="20" spans="7:16" ht="12.75">
      <c r="G20" s="112"/>
      <c r="H20" s="112"/>
      <c r="I20" s="112"/>
      <c r="J20" s="112"/>
      <c r="K20" s="112"/>
      <c r="L20" s="112"/>
      <c r="M20" s="112"/>
      <c r="N20" s="112"/>
      <c r="O20" s="99"/>
      <c r="P20" s="99"/>
    </row>
    <row r="21" spans="1:16" ht="15.75">
      <c r="A21" s="129"/>
      <c r="B21" s="130"/>
      <c r="C21" s="131"/>
      <c r="D21" s="131"/>
      <c r="E21" s="131"/>
      <c r="F21" s="131"/>
      <c r="G21" s="112"/>
      <c r="H21" s="112"/>
      <c r="I21" s="112"/>
      <c r="J21" s="112"/>
      <c r="K21" s="112"/>
      <c r="L21" s="112"/>
      <c r="M21" s="112"/>
      <c r="N21" s="112"/>
      <c r="O21" s="99"/>
      <c r="P21" s="99"/>
    </row>
    <row r="22" spans="1:16" ht="12.75">
      <c r="A22" s="132"/>
      <c r="B22" s="98"/>
      <c r="C22" s="99"/>
      <c r="D22" s="99"/>
      <c r="E22" s="99"/>
      <c r="F22" s="99"/>
      <c r="G22" s="112"/>
      <c r="H22" s="112"/>
      <c r="I22" s="112"/>
      <c r="J22" s="112"/>
      <c r="K22" s="112"/>
      <c r="L22" s="112"/>
      <c r="M22" s="112"/>
      <c r="N22" s="112"/>
      <c r="O22" s="99"/>
      <c r="P22" s="99"/>
    </row>
    <row r="23" spans="1:16" ht="12.75">
      <c r="A23" s="132"/>
      <c r="B23" s="13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99"/>
      <c r="P23" s="99"/>
    </row>
    <row r="24" spans="1:16" ht="12.75">
      <c r="A24" s="132"/>
      <c r="B24" s="13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99"/>
      <c r="P24" s="99"/>
    </row>
    <row r="25" spans="1:16" ht="12.75">
      <c r="A25" s="132"/>
      <c r="B25" s="13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99"/>
      <c r="P25" s="99"/>
    </row>
    <row r="26" spans="1:16" ht="12.75">
      <c r="A26" s="112"/>
      <c r="B26" s="133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99"/>
      <c r="P26" s="99"/>
    </row>
    <row r="27" spans="1:16" ht="12.75">
      <c r="A27" s="112"/>
      <c r="B27" s="133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99"/>
      <c r="P27" s="99"/>
    </row>
    <row r="28" spans="1:16" ht="12.75">
      <c r="A28" s="112"/>
      <c r="B28" s="13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99"/>
      <c r="P28" s="99"/>
    </row>
    <row r="29" spans="1:16" ht="12.75">
      <c r="A29" s="112"/>
      <c r="B29" s="134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99"/>
      <c r="P29" s="99"/>
    </row>
    <row r="30" spans="1:16" ht="12.75">
      <c r="A30" s="112"/>
      <c r="B30" s="133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99"/>
      <c r="P30" s="99"/>
    </row>
    <row r="31" spans="1:16" ht="12.75">
      <c r="A31" s="112"/>
      <c r="B31" s="13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99"/>
      <c r="P31" s="99"/>
    </row>
    <row r="32" spans="1:16" ht="12.75">
      <c r="A32" s="112"/>
      <c r="B32" s="133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99"/>
      <c r="P32" s="99"/>
    </row>
    <row r="33" spans="1:16" ht="12.75">
      <c r="A33" s="112"/>
      <c r="B33" s="133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99"/>
      <c r="P33" s="99"/>
    </row>
    <row r="34" spans="1:16" ht="12.75">
      <c r="A34" s="112"/>
      <c r="B34" s="133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99"/>
      <c r="P34" s="99"/>
    </row>
    <row r="35" spans="1:16" ht="12.75">
      <c r="A35" s="112"/>
      <c r="B35" s="133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99"/>
      <c r="P35" s="99"/>
    </row>
    <row r="36" spans="1:16" ht="12.75">
      <c r="A36" s="112"/>
      <c r="B36" s="133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99"/>
      <c r="P36" s="99"/>
    </row>
    <row r="37" spans="1:16" ht="12.75">
      <c r="A37" s="112"/>
      <c r="B37" s="133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99"/>
      <c r="P37" s="99"/>
    </row>
    <row r="38" spans="1:16" ht="12.75">
      <c r="A38" s="112"/>
      <c r="B38" s="133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99"/>
      <c r="P38" s="99"/>
    </row>
    <row r="39" spans="1:16" ht="12.75">
      <c r="A39" s="112"/>
      <c r="B39" s="13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99"/>
      <c r="P39" s="99"/>
    </row>
    <row r="40" spans="1:16" ht="12.75">
      <c r="A40" s="112"/>
      <c r="B40" s="133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99"/>
      <c r="P40" s="99"/>
    </row>
    <row r="41" spans="1:16" ht="12.75">
      <c r="A41" s="112"/>
      <c r="B41" s="13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99"/>
      <c r="P41" s="99"/>
    </row>
    <row r="42" spans="1:16" ht="12.75">
      <c r="A42" s="112"/>
      <c r="B42" s="133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99"/>
      <c r="P42" s="99"/>
    </row>
    <row r="43" spans="1:16" ht="12.75">
      <c r="A43" s="112"/>
      <c r="B43" s="133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99"/>
      <c r="P43" s="99"/>
    </row>
    <row r="44" spans="1:18" ht="12.75">
      <c r="A44" s="112"/>
      <c r="B44" s="133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99"/>
      <c r="P44" s="99"/>
      <c r="Q44" s="99"/>
      <c r="R44" s="99"/>
    </row>
    <row r="45" spans="1:18" ht="12.75">
      <c r="A45" s="112"/>
      <c r="B45" s="133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99"/>
      <c r="P45" s="99"/>
      <c r="Q45" s="99"/>
      <c r="R45" s="99"/>
    </row>
    <row r="46" spans="1:18" ht="12.75">
      <c r="A46" s="112"/>
      <c r="B46" s="133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99"/>
      <c r="P46" s="99"/>
      <c r="Q46" s="99"/>
      <c r="R46" s="99"/>
    </row>
    <row r="47" spans="1:18" ht="12.75">
      <c r="A47" s="112"/>
      <c r="B47" s="133"/>
      <c r="C47" s="112"/>
      <c r="D47" s="112"/>
      <c r="E47" s="112"/>
      <c r="F47" s="112"/>
      <c r="G47" s="135"/>
      <c r="H47" s="112"/>
      <c r="I47" s="112"/>
      <c r="J47" s="112"/>
      <c r="K47" s="112"/>
      <c r="L47" s="112"/>
      <c r="M47" s="112"/>
      <c r="N47" s="112"/>
      <c r="O47" s="99"/>
      <c r="P47" s="99"/>
      <c r="Q47" s="99"/>
      <c r="R47" s="99"/>
    </row>
    <row r="48" spans="1:18" ht="12.75">
      <c r="A48" s="112"/>
      <c r="B48" s="133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99"/>
      <c r="P48" s="99"/>
      <c r="Q48" s="99"/>
      <c r="R48" s="99"/>
    </row>
    <row r="49" spans="1:18" ht="12.75">
      <c r="A49" s="112"/>
      <c r="B49" s="13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99"/>
      <c r="P49" s="99"/>
      <c r="Q49" s="99"/>
      <c r="R49" s="99"/>
    </row>
    <row r="50" spans="1:18" ht="12.75">
      <c r="A50" s="112"/>
      <c r="B50" s="13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99"/>
      <c r="P50" s="99"/>
      <c r="Q50" s="99"/>
      <c r="R50" s="99"/>
    </row>
    <row r="51" spans="1:18" ht="12.75">
      <c r="A51" s="112"/>
      <c r="B51" s="13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99"/>
      <c r="P51" s="99"/>
      <c r="Q51" s="99"/>
      <c r="R51" s="99"/>
    </row>
    <row r="52" spans="1:18" ht="12.75">
      <c r="A52" s="112"/>
      <c r="B52" s="133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99"/>
      <c r="P52" s="99"/>
      <c r="Q52" s="99"/>
      <c r="R52" s="99"/>
    </row>
    <row r="53" spans="1:18" ht="12.75">
      <c r="A53" s="112"/>
      <c r="B53" s="133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99"/>
      <c r="P53" s="99"/>
      <c r="Q53" s="99"/>
      <c r="R53" s="99"/>
    </row>
    <row r="54" spans="1:18" ht="12.75">
      <c r="A54" s="112"/>
      <c r="B54" s="133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99"/>
      <c r="P54" s="99"/>
      <c r="Q54" s="99"/>
      <c r="R54" s="99"/>
    </row>
    <row r="55" spans="1:18" ht="12.75">
      <c r="A55" s="112"/>
      <c r="B55" s="133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99"/>
      <c r="P55" s="99"/>
      <c r="Q55" s="99"/>
      <c r="R55" s="99"/>
    </row>
    <row r="56" spans="1:18" ht="12.75">
      <c r="A56" s="112"/>
      <c r="B56" s="133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99"/>
      <c r="P56" s="99"/>
      <c r="Q56" s="99"/>
      <c r="R56" s="99"/>
    </row>
    <row r="57" spans="1:18" ht="12.75">
      <c r="A57" s="112"/>
      <c r="B57" s="133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99"/>
      <c r="P57" s="99"/>
      <c r="Q57" s="99"/>
      <c r="R57" s="99"/>
    </row>
    <row r="58" spans="1:18" ht="12.75">
      <c r="A58" s="112"/>
      <c r="B58" s="13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99"/>
      <c r="P58" s="99"/>
      <c r="Q58" s="99"/>
      <c r="R58" s="99"/>
    </row>
    <row r="59" spans="1:18" ht="12.75">
      <c r="A59" s="112"/>
      <c r="B59" s="133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99"/>
      <c r="P59" s="99"/>
      <c r="Q59" s="99"/>
      <c r="R59" s="99"/>
    </row>
    <row r="60" spans="1:18" ht="12.75">
      <c r="A60" s="112"/>
      <c r="B60" s="133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99"/>
      <c r="P60" s="99"/>
      <c r="Q60" s="99"/>
      <c r="R60" s="99"/>
    </row>
    <row r="61" spans="1:18" ht="12.75">
      <c r="A61" s="112"/>
      <c r="B61" s="133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99"/>
      <c r="P61" s="99"/>
      <c r="Q61" s="99"/>
      <c r="R61" s="99"/>
    </row>
    <row r="62" spans="1:18" ht="12.75">
      <c r="A62" s="112"/>
      <c r="B62" s="136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99"/>
      <c r="P62" s="99"/>
      <c r="Q62" s="99"/>
      <c r="R62" s="99"/>
    </row>
    <row r="63" spans="1:18" ht="12.75">
      <c r="A63" s="112"/>
      <c r="B63" s="133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99"/>
      <c r="P63" s="99"/>
      <c r="Q63" s="99"/>
      <c r="R63" s="99"/>
    </row>
    <row r="64" spans="1:18" ht="12.75">
      <c r="A64" s="112"/>
      <c r="B64" s="133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99"/>
      <c r="P64" s="99"/>
      <c r="Q64" s="99"/>
      <c r="R64" s="99"/>
    </row>
    <row r="65" spans="1:18" ht="12.75">
      <c r="A65" s="112"/>
      <c r="B65" s="133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99"/>
      <c r="P65" s="99"/>
      <c r="Q65" s="99"/>
      <c r="R65" s="99"/>
    </row>
    <row r="66" spans="1:18" ht="12.75">
      <c r="A66" s="112"/>
      <c r="B66" s="133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99"/>
      <c r="P66" s="99"/>
      <c r="Q66" s="99"/>
      <c r="R66" s="99"/>
    </row>
    <row r="67" spans="1:18" ht="12.75">
      <c r="A67" s="112"/>
      <c r="B67" s="133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99"/>
      <c r="P67" s="99"/>
      <c r="Q67" s="99"/>
      <c r="R67" s="99"/>
    </row>
    <row r="68" spans="1:18" ht="12.75">
      <c r="A68" s="112"/>
      <c r="B68" s="136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99"/>
      <c r="P68" s="99"/>
      <c r="Q68" s="99"/>
      <c r="R68" s="99"/>
    </row>
    <row r="69" spans="1:18" ht="12.75">
      <c r="A69" s="112"/>
      <c r="B69" s="133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99"/>
      <c r="P69" s="99"/>
      <c r="Q69" s="99"/>
      <c r="R69" s="99"/>
    </row>
    <row r="70" spans="1:18" ht="12.75">
      <c r="A70" s="112"/>
      <c r="B70" s="133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9"/>
      <c r="P70" s="99"/>
      <c r="Q70" s="99"/>
      <c r="R70" s="99"/>
    </row>
    <row r="71" spans="1:18" ht="12.75">
      <c r="A71" s="112"/>
      <c r="B71" s="133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99"/>
      <c r="P71" s="99"/>
      <c r="Q71" s="99"/>
      <c r="R71" s="99"/>
    </row>
    <row r="72" spans="1:18" ht="12.75">
      <c r="A72" s="112"/>
      <c r="B72" s="133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99"/>
      <c r="P72" s="99"/>
      <c r="Q72" s="99"/>
      <c r="R72" s="99"/>
    </row>
    <row r="73" spans="1:18" ht="12.75">
      <c r="A73" s="112"/>
      <c r="B73" s="13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99"/>
      <c r="P73" s="99"/>
      <c r="Q73" s="99"/>
      <c r="R73" s="99"/>
    </row>
    <row r="74" spans="1:18" ht="12.75">
      <c r="A74" s="112"/>
      <c r="B74" s="133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99"/>
      <c r="P74" s="99"/>
      <c r="Q74" s="99"/>
      <c r="R74" s="99"/>
    </row>
    <row r="75" spans="1:18" ht="12.75">
      <c r="A75" s="112"/>
      <c r="B75" s="133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99"/>
      <c r="P75" s="99"/>
      <c r="Q75" s="99"/>
      <c r="R75" s="99"/>
    </row>
    <row r="76" spans="1:18" ht="12.75">
      <c r="A76" s="112"/>
      <c r="B76" s="133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99"/>
      <c r="P76" s="99"/>
      <c r="Q76" s="99"/>
      <c r="R76" s="99"/>
    </row>
    <row r="77" spans="1:18" ht="12.75">
      <c r="A77" s="112"/>
      <c r="B77" s="133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99"/>
      <c r="P77" s="99"/>
      <c r="Q77" s="99"/>
      <c r="R77" s="99"/>
    </row>
    <row r="78" spans="1:18" ht="12.75">
      <c r="A78" s="112"/>
      <c r="B78" s="133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99"/>
      <c r="P78" s="99"/>
      <c r="Q78" s="99"/>
      <c r="R78" s="99"/>
    </row>
    <row r="79" spans="1:18" ht="12.75">
      <c r="A79" s="112"/>
      <c r="B79" s="133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99"/>
      <c r="P79" s="99"/>
      <c r="Q79" s="99"/>
      <c r="R79" s="99"/>
    </row>
    <row r="80" spans="1:18" ht="12.75">
      <c r="A80" s="112"/>
      <c r="B80" s="133"/>
      <c r="C80" s="13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1:18" ht="12.75">
      <c r="A81" s="112"/>
      <c r="B81" s="133"/>
      <c r="C81" s="137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1:18" ht="12.75">
      <c r="A82" s="112"/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1:18" ht="12.75">
      <c r="A83" s="112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1:18" ht="12.75">
      <c r="A84" s="112"/>
      <c r="B84" s="13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1:18" ht="12.75">
      <c r="A85" s="97"/>
      <c r="B85" s="13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1:18" ht="12.75">
      <c r="A86" s="97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1:18" ht="12.75">
      <c r="A87" s="97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1:18" ht="12.75">
      <c r="A88" s="97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1:18" ht="12.75">
      <c r="A89" s="97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1:18" ht="12.75">
      <c r="A90" s="97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1:18" ht="12.75">
      <c r="A91" s="97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1:18" ht="12.75">
      <c r="A92" s="97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1:18" ht="12.75">
      <c r="A93" s="97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1:18" ht="12.75">
      <c r="A94" s="97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1:18" ht="12.75">
      <c r="A95" s="97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1:18" ht="12.75">
      <c r="A96" s="97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1:18" ht="12.75">
      <c r="A97" s="97"/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98" spans="1:18" ht="12.75">
      <c r="A98" s="97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1:18" ht="12.75">
      <c r="A99" s="97"/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</row>
    <row r="100" spans="1:18" ht="12.75">
      <c r="A100" s="97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spans="1:18" ht="12.75">
      <c r="A101" s="97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</row>
    <row r="102" spans="1:18" ht="12.75">
      <c r="A102" s="97"/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1:18" ht="12.75">
      <c r="A103" s="97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</row>
    <row r="104" spans="1:18" ht="12.75">
      <c r="A104" s="97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1:18" ht="12.75">
      <c r="A105" s="97"/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</row>
    <row r="106" spans="1:18" ht="12.75">
      <c r="A106" s="97"/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</row>
    <row r="107" spans="1:18" ht="12.75">
      <c r="A107" s="97"/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</row>
    <row r="108" spans="1:18" ht="12.75">
      <c r="A108" s="97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</row>
    <row r="109" spans="1:18" ht="12.75">
      <c r="A109" s="97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</row>
    <row r="110" spans="1:18" ht="12.75">
      <c r="A110" s="97"/>
      <c r="B110" s="98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pans="1:18" ht="12.75">
      <c r="A111" s="97"/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</row>
    <row r="112" spans="1:18" ht="12.75">
      <c r="A112" s="97"/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1:18" ht="12.75">
      <c r="A113" s="97"/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1:18" ht="12.75">
      <c r="A114" s="97"/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</row>
    <row r="115" spans="1:18" ht="12.75">
      <c r="A115" s="97"/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</row>
    <row r="116" spans="1:18" ht="12.75">
      <c r="A116" s="97"/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1:18" ht="12.75">
      <c r="A117" s="97"/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1:18" ht="12.75">
      <c r="A118" s="97"/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1:18" ht="12.75">
      <c r="A119" s="97"/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  <row r="120" spans="1:18" ht="12.75">
      <c r="A120" s="97"/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spans="1:18" ht="12.75">
      <c r="A121" s="97"/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spans="1:18" ht="12.75">
      <c r="A122" s="97"/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1:18" ht="12.75">
      <c r="A123" s="97"/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  <row r="124" spans="1:18" ht="12.75">
      <c r="A124" s="97"/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</row>
    <row r="125" spans="1:18" ht="12.75">
      <c r="A125" s="97"/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1:18" ht="12.75">
      <c r="A126" s="97"/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</row>
    <row r="127" spans="1:18" ht="12.75">
      <c r="A127" s="97"/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</row>
    <row r="128" spans="1:18" ht="12.75">
      <c r="A128" s="97"/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</row>
    <row r="129" spans="1:18" ht="12.75">
      <c r="A129" s="97"/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</row>
    <row r="130" spans="1:18" ht="12.75">
      <c r="A130" s="97"/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</row>
    <row r="131" spans="1:18" ht="12.75">
      <c r="A131" s="97"/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</row>
    <row r="132" spans="1:18" ht="12.75">
      <c r="A132" s="97"/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</row>
    <row r="133" spans="1:18" ht="12.75">
      <c r="A133" s="97"/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</row>
    <row r="134" spans="1:18" ht="12.75">
      <c r="A134" s="97"/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</row>
    <row r="135" spans="1:18" ht="12.75">
      <c r="A135" s="97"/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</row>
    <row r="136" spans="1:18" ht="12.75">
      <c r="A136" s="97"/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</row>
    <row r="137" spans="1:18" ht="12.75">
      <c r="A137" s="97"/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</row>
    <row r="138" spans="1:18" ht="12.75">
      <c r="A138" s="97"/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</row>
    <row r="139" spans="1:18" ht="12.75">
      <c r="A139" s="97"/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</row>
    <row r="140" spans="1:18" ht="12.75">
      <c r="A140" s="97"/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1" spans="1:18" ht="12.75">
      <c r="A141" s="97"/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</row>
    <row r="142" spans="1:18" ht="12.75">
      <c r="A142" s="97"/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</row>
    <row r="143" spans="1:18" ht="12.75">
      <c r="A143" s="97"/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</row>
    <row r="144" spans="1:18" ht="12.75">
      <c r="A144" s="97"/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</row>
    <row r="145" spans="1:18" ht="12.75">
      <c r="A145" s="97"/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</row>
    <row r="146" spans="1:18" ht="12.75">
      <c r="A146" s="97"/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</row>
    <row r="147" spans="1:18" ht="12.75">
      <c r="A147" s="97"/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</row>
    <row r="148" spans="1:18" ht="12.75">
      <c r="A148" s="97"/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</row>
    <row r="149" spans="1:18" ht="12.75">
      <c r="A149" s="97"/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</row>
    <row r="150" spans="1:18" ht="12.75">
      <c r="A150" s="97"/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</row>
    <row r="151" spans="1:18" ht="12.75">
      <c r="A151" s="97"/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</row>
    <row r="152" spans="1:18" ht="12.75">
      <c r="A152" s="97"/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spans="1:18" ht="12.75">
      <c r="A153" s="97"/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</row>
    <row r="154" spans="1:18" ht="12.75">
      <c r="A154" s="97"/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1:18" ht="12.75">
      <c r="A155" s="97"/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</row>
    <row r="156" spans="1:18" ht="12.75">
      <c r="A156" s="97"/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</row>
    <row r="157" spans="1:18" ht="12.75">
      <c r="A157" s="97"/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spans="1:18" ht="12.75">
      <c r="A158" s="97"/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</row>
    <row r="159" spans="1:18" ht="12.75">
      <c r="A159" s="97"/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</row>
    <row r="160" spans="1:18" ht="12.75">
      <c r="A160" s="97"/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</row>
    <row r="161" spans="1:18" ht="12.75">
      <c r="A161" s="97"/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2" spans="1:18" ht="12.75">
      <c r="A162" s="97"/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</row>
    <row r="163" spans="1:18" ht="12.75">
      <c r="A163" s="97"/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4" spans="1:18" ht="12.75">
      <c r="A164" s="97"/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1:18" ht="12.75">
      <c r="A165" s="97"/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1:18" ht="12.75">
      <c r="A166" s="97"/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1:18" ht="12.75">
      <c r="A167" s="97"/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68" spans="1:18" ht="12.75">
      <c r="A168" s="97"/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1:18" ht="12.75">
      <c r="A169" s="97"/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</row>
    <row r="170" spans="1:18" ht="12.75">
      <c r="A170" s="97"/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</row>
    <row r="171" spans="1:18" ht="12.75">
      <c r="A171" s="97"/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</row>
    <row r="172" spans="1:18" ht="12.75">
      <c r="A172" s="97"/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</row>
    <row r="173" spans="1:18" ht="12.75">
      <c r="A173" s="97"/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</row>
    <row r="174" spans="1:18" ht="12.75">
      <c r="A174" s="97"/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</row>
    <row r="175" spans="1:18" ht="12.75">
      <c r="A175" s="97"/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1:18" ht="12.75">
      <c r="A176" s="97"/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spans="1:18" ht="12.75">
      <c r="A177" s="97"/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8" spans="1:18" ht="12.75">
      <c r="A178" s="97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</row>
    <row r="179" spans="1:18" ht="12.75">
      <c r="A179" s="97"/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0" spans="1:18" ht="12.75">
      <c r="A180" s="97"/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</row>
    <row r="181" spans="1:18" ht="12.75">
      <c r="A181" s="97"/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2" spans="1:18" ht="12.75">
      <c r="A182" s="97"/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</row>
    <row r="183" spans="1:18" ht="12.75">
      <c r="A183" s="97"/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1:18" ht="12.75">
      <c r="A184" s="97"/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</row>
    <row r="185" spans="1:18" ht="12.75">
      <c r="A185" s="97"/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  <row r="186" spans="1:18" ht="12.75">
      <c r="A186" s="97"/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</row>
    <row r="187" spans="1:18" ht="12.75">
      <c r="A187" s="97"/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1:18" ht="12.75">
      <c r="A188" s="97"/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1:18" ht="12.75">
      <c r="A189" s="97"/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</row>
    <row r="190" spans="1:18" ht="12.75">
      <c r="A190" s="97"/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1:18" ht="12.75">
      <c r="A191" s="97"/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1:18" ht="12.75">
      <c r="A192" s="97"/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1:18" ht="12.75">
      <c r="A193" s="97"/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1:18" ht="12.75">
      <c r="A194" s="97"/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1:18" ht="12.75">
      <c r="A195" s="97"/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1:18" ht="12.75">
      <c r="A196" s="97"/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1:18" ht="12.75">
      <c r="A197" s="97"/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</row>
    <row r="198" spans="1:18" ht="12.75">
      <c r="A198" s="97"/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1:18" ht="12.75">
      <c r="A199" s="97"/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</row>
    <row r="200" spans="1:18" ht="12.75">
      <c r="A200" s="97"/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</row>
    <row r="201" spans="1:18" ht="12.75">
      <c r="A201" s="97"/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</row>
    <row r="202" spans="1:18" ht="12.75">
      <c r="A202" s="97"/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</row>
    <row r="203" spans="1:18" ht="12.75">
      <c r="A203" s="97"/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</row>
    <row r="204" spans="1:18" ht="12.75">
      <c r="A204" s="97"/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</row>
    <row r="205" spans="1:18" ht="12.75">
      <c r="A205" s="97"/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</row>
    <row r="206" spans="1:18" ht="12.75">
      <c r="A206" s="97"/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</row>
    <row r="207" spans="1:18" ht="12.75">
      <c r="A207" s="97"/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</row>
    <row r="208" spans="1:18" ht="12.75">
      <c r="A208" s="97"/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</row>
    <row r="209" spans="1:18" ht="12.75">
      <c r="A209" s="97"/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</row>
    <row r="210" spans="1:18" ht="12.75">
      <c r="A210" s="97"/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</row>
    <row r="211" spans="1:18" ht="12.75">
      <c r="A211" s="97"/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</row>
    <row r="212" spans="1:18" ht="12.75">
      <c r="A212" s="97"/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</row>
    <row r="213" spans="1:18" ht="12.75">
      <c r="A213" s="97"/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</row>
    <row r="214" spans="1:18" ht="12.75">
      <c r="A214" s="97"/>
      <c r="B214" s="98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</row>
    <row r="215" spans="1:18" ht="12.75">
      <c r="A215" s="97"/>
      <c r="B215" s="98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spans="1:18" ht="12.75">
      <c r="A216" s="97"/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</row>
    <row r="217" spans="1:18" ht="12.75">
      <c r="A217" s="97"/>
      <c r="B217" s="98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spans="1:18" ht="12.75">
      <c r="A218" s="97"/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</row>
    <row r="219" spans="1:18" ht="12.75">
      <c r="A219" s="97"/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</row>
    <row r="220" spans="1:18" ht="12.75">
      <c r="A220" s="97"/>
      <c r="B220" s="98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</row>
    <row r="221" spans="1:18" ht="12.75">
      <c r="A221" s="97"/>
      <c r="B221" s="98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</row>
    <row r="222" spans="1:18" ht="12.75">
      <c r="A222" s="97"/>
      <c r="B222" s="98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</row>
    <row r="223" spans="1:18" ht="12.75">
      <c r="A223" s="97"/>
      <c r="B223" s="98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</row>
    <row r="224" spans="1:18" ht="12.75">
      <c r="A224" s="97"/>
      <c r="B224" s="98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1:18" ht="12.75">
      <c r="A225" s="97"/>
      <c r="B225" s="98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</row>
    <row r="226" spans="1:18" ht="12.75">
      <c r="A226" s="97"/>
      <c r="B226" s="98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</row>
    <row r="227" spans="1:18" ht="12.75">
      <c r="A227" s="97"/>
      <c r="B227" s="98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spans="1:18" ht="12.75">
      <c r="A228" s="97"/>
      <c r="B228" s="98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</row>
    <row r="229" spans="1:18" ht="12.75">
      <c r="A229" s="97"/>
      <c r="B229" s="98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</row>
    <row r="230" spans="1:18" ht="12.75">
      <c r="A230" s="97"/>
      <c r="B230" s="98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</row>
    <row r="231" spans="1:18" ht="12.75">
      <c r="A231" s="97"/>
      <c r="B231" s="98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</row>
    <row r="232" spans="1:18" ht="12.75">
      <c r="A232" s="97"/>
      <c r="B232" s="98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</row>
    <row r="233" spans="1:18" ht="12.75">
      <c r="A233" s="97"/>
      <c r="B233" s="98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</row>
    <row r="234" spans="1:18" ht="12.75">
      <c r="A234" s="97"/>
      <c r="B234" s="98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</row>
    <row r="235" spans="1:18" ht="12.75">
      <c r="A235" s="97"/>
      <c r="B235" s="98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</row>
    <row r="236" spans="1:18" ht="12.75">
      <c r="A236" s="97"/>
      <c r="B236" s="98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1:18" ht="12.75">
      <c r="A237" s="97"/>
      <c r="B237" s="98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spans="1:18" ht="12.75">
      <c r="A238" s="97"/>
      <c r="B238" s="98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</row>
    <row r="239" spans="1:18" ht="12.75">
      <c r="A239" s="97"/>
      <c r="B239" s="98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</row>
    <row r="240" spans="1:18" ht="12.75">
      <c r="A240" s="97"/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</row>
    <row r="241" spans="1:18" ht="12.75">
      <c r="A241" s="97"/>
      <c r="B241" s="98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1:18" ht="12.75">
      <c r="A242" s="97"/>
      <c r="B242" s="98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</row>
    <row r="243" spans="1:18" ht="12.75">
      <c r="A243" s="97"/>
      <c r="B243" s="98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</row>
    <row r="244" spans="1:18" ht="12.75">
      <c r="A244" s="97"/>
      <c r="B244" s="98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</row>
    <row r="245" spans="1:18" ht="12.75">
      <c r="A245" s="97"/>
      <c r="B245" s="98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</row>
    <row r="246" spans="1:18" ht="12.75">
      <c r="A246" s="97"/>
      <c r="B246" s="98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1:18" ht="12.75">
      <c r="A247" s="97"/>
      <c r="B247" s="98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1:18" ht="12.75">
      <c r="A248" s="97"/>
      <c r="B248" s="98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49" spans="1:18" ht="12.75">
      <c r="A249" s="97"/>
      <c r="B249" s="98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</row>
    <row r="250" spans="1:18" ht="12.75">
      <c r="A250" s="97"/>
      <c r="B250" s="98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</row>
    <row r="251" spans="1:18" ht="12.75">
      <c r="A251" s="97"/>
      <c r="B251" s="98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</row>
    <row r="252" spans="1:18" ht="12.75">
      <c r="A252" s="97"/>
      <c r="B252" s="98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</row>
    <row r="253" spans="1:18" ht="12.75">
      <c r="A253" s="97"/>
      <c r="B253" s="98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</row>
    <row r="254" spans="1:18" ht="12.75">
      <c r="A254" s="97"/>
      <c r="B254" s="98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</row>
    <row r="255" spans="1:18" ht="12.75">
      <c r="A255" s="97"/>
      <c r="B255" s="98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</row>
    <row r="256" spans="1:18" ht="12.75">
      <c r="A256" s="97"/>
      <c r="B256" s="98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</row>
    <row r="257" spans="1:18" ht="12.75">
      <c r="A257" s="97"/>
      <c r="B257" s="98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</row>
    <row r="258" spans="1:18" ht="12.75">
      <c r="A258" s="97"/>
      <c r="B258" s="98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</row>
    <row r="259" spans="1:18" ht="12.75">
      <c r="A259" s="97"/>
      <c r="B259" s="98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</row>
    <row r="260" spans="1:18" ht="12.75">
      <c r="A260" s="97"/>
      <c r="B260" s="98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</row>
    <row r="261" spans="1:18" ht="12.75">
      <c r="A261" s="97"/>
      <c r="B261" s="98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</row>
    <row r="262" spans="1:18" ht="12.75">
      <c r="A262" s="97"/>
      <c r="B262" s="98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spans="1:18" ht="12.75">
      <c r="A263" s="97"/>
      <c r="B263" s="98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</row>
    <row r="264" spans="1:18" ht="12.75">
      <c r="A264" s="97"/>
      <c r="B264" s="98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</row>
    <row r="265" spans="1:18" ht="12.75">
      <c r="A265" s="97"/>
      <c r="B265" s="98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</row>
    <row r="266" spans="1:18" ht="12.75">
      <c r="A266" s="97"/>
      <c r="B266" s="98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</row>
    <row r="267" spans="1:18" ht="12.75">
      <c r="A267" s="97"/>
      <c r="B267" s="98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</row>
    <row r="268" spans="1:18" ht="12.75">
      <c r="A268" s="97"/>
      <c r="B268" s="98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</row>
    <row r="269" spans="1:18" ht="12.75">
      <c r="A269" s="97"/>
      <c r="B269" s="98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</row>
    <row r="270" spans="1:18" ht="12.75">
      <c r="A270" s="97"/>
      <c r="B270" s="98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</row>
    <row r="271" spans="1:18" ht="12.75">
      <c r="A271" s="97"/>
      <c r="B271" s="98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</row>
    <row r="272" spans="1:18" ht="12.75">
      <c r="A272" s="97"/>
      <c r="B272" s="98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</row>
    <row r="273" spans="1:18" ht="12.75">
      <c r="A273" s="97"/>
      <c r="B273" s="98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</row>
    <row r="274" spans="1:18" ht="12.75">
      <c r="A274" s="97"/>
      <c r="B274" s="98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</row>
    <row r="275" spans="1:18" ht="12.75">
      <c r="A275" s="97"/>
      <c r="B275" s="98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</row>
    <row r="276" spans="1:18" ht="12.75">
      <c r="A276" s="97"/>
      <c r="B276" s="98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</row>
    <row r="277" spans="1:18" ht="12.75">
      <c r="A277" s="97"/>
      <c r="B277" s="98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spans="1:18" ht="12.75">
      <c r="A278" s="97"/>
      <c r="B278" s="98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</row>
    <row r="279" spans="1:18" ht="12.75">
      <c r="A279" s="97"/>
      <c r="B279" s="98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</row>
    <row r="280" spans="1:18" ht="12.75">
      <c r="A280" s="97"/>
      <c r="B280" s="98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</row>
    <row r="281" spans="1:18" ht="12.75">
      <c r="A281" s="97"/>
      <c r="B281" s="98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1:18" ht="12.75">
      <c r="A282" s="97"/>
      <c r="B282" s="98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1:18" ht="12.75">
      <c r="A283" s="97"/>
      <c r="B283" s="98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</row>
    <row r="284" spans="1:18" ht="12.75">
      <c r="A284" s="97"/>
      <c r="B284" s="98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</row>
    <row r="285" spans="1:18" ht="12.75">
      <c r="A285" s="97"/>
      <c r="B285" s="98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</row>
    <row r="286" spans="1:18" ht="12.75">
      <c r="A286" s="97"/>
      <c r="B286" s="98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</row>
    <row r="287" spans="1:18" ht="12.75">
      <c r="A287" s="97"/>
      <c r="B287" s="98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</row>
    <row r="288" spans="1:18" ht="12.75">
      <c r="A288" s="97"/>
      <c r="B288" s="98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</row>
    <row r="289" spans="1:18" ht="12.75">
      <c r="A289" s="97"/>
      <c r="B289" s="98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</row>
    <row r="290" spans="1:18" ht="12.75">
      <c r="A290" s="97"/>
      <c r="B290" s="98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</row>
    <row r="291" spans="1:18" ht="12.75">
      <c r="A291" s="97"/>
      <c r="B291" s="98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</row>
    <row r="292" spans="1:18" ht="12.75">
      <c r="A292" s="97"/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</row>
    <row r="293" spans="1:18" ht="12.75">
      <c r="A293" s="97"/>
      <c r="B293" s="98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</row>
    <row r="294" spans="1:18" ht="12.75">
      <c r="A294" s="97"/>
      <c r="B294" s="98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</row>
    <row r="295" spans="1:18" ht="12.75">
      <c r="A295" s="97"/>
      <c r="B295" s="98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</row>
    <row r="296" spans="1:18" ht="12.75">
      <c r="A296" s="97"/>
      <c r="B296" s="98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</row>
    <row r="297" spans="1:18" ht="12.75">
      <c r="A297" s="97"/>
      <c r="B297" s="98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</row>
    <row r="298" spans="1:18" ht="12.75">
      <c r="A298" s="97"/>
      <c r="B298" s="98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</row>
    <row r="299" spans="1:18" ht="12.75">
      <c r="A299" s="97"/>
      <c r="B299" s="98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</row>
    <row r="300" spans="1:18" ht="12.75">
      <c r="A300" s="97"/>
      <c r="B300" s="98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</row>
    <row r="301" spans="1:18" ht="12.75">
      <c r="A301" s="97"/>
      <c r="B301" s="98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</row>
    <row r="302" spans="1:18" ht="12.75">
      <c r="A302" s="97"/>
      <c r="B302" s="98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spans="1:18" ht="12.75">
      <c r="A303" s="97"/>
      <c r="B303" s="98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</row>
    <row r="304" spans="1:18" ht="12.75">
      <c r="A304" s="97"/>
      <c r="B304" s="98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spans="1:18" ht="12.75">
      <c r="A305" s="97"/>
      <c r="B305" s="98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</row>
    <row r="306" spans="1:18" ht="12.75">
      <c r="A306" s="97"/>
      <c r="B306" s="98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</row>
    <row r="307" spans="1:18" ht="12.75">
      <c r="A307" s="97"/>
      <c r="B307" s="98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</row>
    <row r="308" spans="1:18" ht="12.75">
      <c r="A308" s="97"/>
      <c r="B308" s="98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</row>
    <row r="309" spans="1:18" ht="12.75">
      <c r="A309" s="97"/>
      <c r="B309" s="98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</row>
    <row r="310" spans="1:18" ht="12.75">
      <c r="A310" s="97"/>
      <c r="B310" s="98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</row>
    <row r="311" spans="1:18" ht="12.75">
      <c r="A311" s="97"/>
      <c r="B311" s="98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</row>
    <row r="312" spans="1:18" ht="12.75">
      <c r="A312" s="97"/>
      <c r="B312" s="98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</row>
    <row r="313" spans="1:18" ht="12.75">
      <c r="A313" s="97"/>
      <c r="B313" s="98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</row>
    <row r="314" spans="1:18" ht="12.75">
      <c r="A314" s="97"/>
      <c r="B314" s="98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</row>
    <row r="315" spans="1:18" ht="12.75">
      <c r="A315" s="97"/>
      <c r="B315" s="98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</row>
    <row r="316" spans="1:18" ht="12.75">
      <c r="A316" s="97"/>
      <c r="B316" s="98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spans="1:18" ht="12.75">
      <c r="A317" s="97"/>
      <c r="B317" s="98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</row>
    <row r="318" spans="1:18" ht="12.75">
      <c r="A318" s="97"/>
      <c r="B318" s="98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</row>
    <row r="319" spans="1:18" ht="12.75">
      <c r="A319" s="97"/>
      <c r="B319" s="98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</row>
    <row r="320" spans="1:18" ht="12.75">
      <c r="A320" s="97"/>
      <c r="B320" s="98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</row>
    <row r="321" spans="1:18" ht="12.75">
      <c r="A321" s="97"/>
      <c r="B321" s="98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</row>
    <row r="322" spans="1:18" ht="12.75">
      <c r="A322" s="97"/>
      <c r="B322" s="98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</row>
    <row r="323" spans="1:18" ht="12.75">
      <c r="A323" s="97"/>
      <c r="B323" s="98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1:18" ht="12.75">
      <c r="A324" s="97"/>
      <c r="B324" s="98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</row>
    <row r="325" spans="1:18" ht="12.75">
      <c r="A325" s="97"/>
      <c r="B325" s="98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</row>
    <row r="326" spans="1:18" ht="12.75">
      <c r="A326" s="97"/>
      <c r="B326" s="98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1:18" ht="12.75">
      <c r="A327" s="97"/>
      <c r="B327" s="98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1:18" ht="12.75">
      <c r="A328" s="97"/>
      <c r="B328" s="98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</row>
    <row r="329" spans="1:18" ht="12.75">
      <c r="A329" s="97"/>
      <c r="B329" s="98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spans="1:18" ht="12.75">
      <c r="A330" s="97"/>
      <c r="B330" s="98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1:18" ht="12.75">
      <c r="A331" s="97"/>
      <c r="B331" s="98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</row>
    <row r="332" spans="1:18" ht="12.75">
      <c r="A332" s="97"/>
      <c r="B332" s="98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</row>
    <row r="333" spans="1:18" ht="12.75">
      <c r="A333" s="97"/>
      <c r="B333" s="98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</row>
    <row r="334" spans="1:18" ht="12.75">
      <c r="A334" s="97"/>
      <c r="B334" s="98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</row>
    <row r="335" spans="1:18" ht="12.75">
      <c r="A335" s="97"/>
      <c r="B335" s="98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</row>
    <row r="336" spans="1:18" ht="12.75">
      <c r="A336" s="97"/>
      <c r="B336" s="98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</row>
    <row r="337" spans="1:18" ht="12.75">
      <c r="A337" s="97"/>
      <c r="B337" s="98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</row>
    <row r="338" spans="1:18" ht="12.75">
      <c r="A338" s="97"/>
      <c r="B338" s="98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1:18" ht="12.75">
      <c r="A339" s="97"/>
      <c r="B339" s="98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1:18" ht="12.75">
      <c r="A340" s="97"/>
      <c r="B340" s="98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</row>
    <row r="341" spans="1:18" ht="12.75">
      <c r="A341" s="97"/>
      <c r="B341" s="98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</row>
    <row r="342" spans="1:18" ht="12.75">
      <c r="A342" s="97"/>
      <c r="B342" s="98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1:18" ht="12.75">
      <c r="A343" s="97"/>
      <c r="B343" s="98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</row>
    <row r="344" spans="1:18" ht="12.75">
      <c r="A344" s="97"/>
      <c r="B344" s="98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</row>
    <row r="345" spans="1:18" ht="12.75">
      <c r="A345" s="97"/>
      <c r="B345" s="98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1:18" ht="12.75">
      <c r="A346" s="97"/>
      <c r="B346" s="98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</row>
    <row r="347" spans="1:18" ht="12.75">
      <c r="A347" s="97"/>
      <c r="B347" s="98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</row>
    <row r="348" spans="1:18" ht="12.75">
      <c r="A348" s="97"/>
      <c r="B348" s="98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1:18" ht="12.75">
      <c r="A349" s="97"/>
      <c r="B349" s="98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</row>
    <row r="350" spans="1:18" ht="12.75">
      <c r="A350" s="97"/>
      <c r="B350" s="98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</row>
    <row r="351" spans="1:18" ht="12.75">
      <c r="A351" s="97"/>
      <c r="B351" s="98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1:18" ht="12.75">
      <c r="A352" s="97"/>
      <c r="B352" s="98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</row>
    <row r="353" spans="1:18" ht="12.75">
      <c r="A353" s="97"/>
      <c r="B353" s="98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1:18" ht="12.75">
      <c r="A354" s="97"/>
      <c r="B354" s="98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1:18" ht="12.75">
      <c r="A355" s="97"/>
      <c r="B355" s="98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</row>
    <row r="356" spans="1:18" ht="12.75">
      <c r="A356" s="97"/>
      <c r="B356" s="98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</row>
    <row r="357" spans="1:18" ht="12.75">
      <c r="A357" s="97"/>
      <c r="B357" s="98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</row>
    <row r="358" spans="1:18" ht="12.75">
      <c r="A358" s="97"/>
      <c r="B358" s="98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</row>
    <row r="359" spans="1:18" ht="12.75">
      <c r="A359" s="97"/>
      <c r="B359" s="98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</row>
    <row r="360" spans="1:18" ht="12.75">
      <c r="A360" s="97"/>
      <c r="B360" s="98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</row>
    <row r="361" spans="1:18" ht="12.75">
      <c r="A361" s="97"/>
      <c r="B361" s="98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</row>
    <row r="362" spans="1:18" ht="12.75">
      <c r="A362" s="97"/>
      <c r="B362" s="98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</row>
    <row r="363" spans="1:18" ht="12.75">
      <c r="A363" s="97"/>
      <c r="B363" s="98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</row>
    <row r="364" spans="1:18" ht="12.75">
      <c r="A364" s="97"/>
      <c r="B364" s="98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</row>
    <row r="365" spans="1:18" ht="12.75">
      <c r="A365" s="97"/>
      <c r="B365" s="98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</row>
    <row r="366" spans="1:18" ht="12.75">
      <c r="A366" s="97"/>
      <c r="B366" s="98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</row>
    <row r="367" spans="1:18" ht="12.75">
      <c r="A367" s="97"/>
      <c r="B367" s="98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</row>
    <row r="368" spans="1:18" ht="12.75">
      <c r="A368" s="97"/>
      <c r="B368" s="98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</row>
    <row r="369" spans="1:18" ht="12.75">
      <c r="A369" s="97"/>
      <c r="B369" s="98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</row>
    <row r="370" spans="1:18" ht="12.75">
      <c r="A370" s="97"/>
      <c r="B370" s="98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</row>
    <row r="371" spans="1:18" ht="12.75">
      <c r="A371" s="97"/>
      <c r="B371" s="98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</row>
    <row r="372" spans="1:18" ht="12.75">
      <c r="A372" s="97"/>
      <c r="B372" s="98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</row>
    <row r="373" spans="1:18" ht="12.75">
      <c r="A373" s="97"/>
      <c r="B373" s="98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</row>
    <row r="374" spans="1:18" ht="12.75">
      <c r="A374" s="97"/>
      <c r="B374" s="98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</row>
    <row r="375" spans="1:18" ht="12.75">
      <c r="A375" s="97"/>
      <c r="B375" s="98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</row>
    <row r="376" spans="1:18" ht="12.75">
      <c r="A376" s="97"/>
      <c r="B376" s="98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</row>
    <row r="377" spans="1:18" ht="12.75">
      <c r="A377" s="97"/>
      <c r="B377" s="98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</row>
    <row r="378" spans="1:18" ht="12.75">
      <c r="A378" s="97"/>
      <c r="B378" s="98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</row>
    <row r="379" spans="1:18" ht="12.75">
      <c r="A379" s="97"/>
      <c r="B379" s="98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</row>
    <row r="380" spans="1:18" ht="12.75">
      <c r="A380" s="97"/>
      <c r="B380" s="98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</row>
    <row r="381" spans="1:18" ht="12.75">
      <c r="A381" s="97"/>
      <c r="B381" s="98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</row>
    <row r="382" spans="1:18" ht="12.75">
      <c r="A382" s="97"/>
      <c r="B382" s="98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</row>
    <row r="383" spans="1:18" ht="12.75">
      <c r="A383" s="97"/>
      <c r="B383" s="98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</row>
    <row r="384" spans="1:18" ht="12.75">
      <c r="A384" s="97"/>
      <c r="B384" s="98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</row>
    <row r="385" spans="1:18" ht="12.75">
      <c r="A385" s="97"/>
      <c r="B385" s="98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</row>
    <row r="386" spans="1:18" ht="12.75">
      <c r="A386" s="97"/>
      <c r="B386" s="98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</row>
    <row r="387" spans="1:18" ht="12.75">
      <c r="A387" s="97"/>
      <c r="B387" s="98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</row>
    <row r="388" spans="1:18" ht="12.75">
      <c r="A388" s="97"/>
      <c r="B388" s="98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</row>
    <row r="389" spans="1:18" ht="12.75">
      <c r="A389" s="97"/>
      <c r="B389" s="98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</row>
    <row r="390" spans="1:18" ht="12.75">
      <c r="A390" s="97"/>
      <c r="B390" s="98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</row>
    <row r="391" spans="1:18" ht="12.75">
      <c r="A391" s="97"/>
      <c r="B391" s="98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</row>
    <row r="392" spans="1:18" ht="12.75">
      <c r="A392" s="97"/>
      <c r="B392" s="98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</row>
    <row r="393" spans="1:18" ht="12.75">
      <c r="A393" s="97"/>
      <c r="B393" s="98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</row>
    <row r="394" spans="1:18" ht="12.75">
      <c r="A394" s="97"/>
      <c r="B394" s="98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</row>
    <row r="395" spans="1:18" ht="12.75">
      <c r="A395" s="97"/>
      <c r="B395" s="98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</row>
    <row r="396" spans="1:18" ht="12.75">
      <c r="A396" s="97"/>
      <c r="B396" s="98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</row>
    <row r="397" spans="1:18" ht="12.75">
      <c r="A397" s="97"/>
      <c r="B397" s="98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</row>
    <row r="398" spans="1:18" ht="12.75">
      <c r="A398" s="97"/>
      <c r="B398" s="98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</row>
    <row r="399" spans="1:18" ht="12.75">
      <c r="A399" s="97"/>
      <c r="B399" s="98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</row>
    <row r="400" spans="1:18" ht="12.75">
      <c r="A400" s="97"/>
      <c r="B400" s="98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</row>
    <row r="401" spans="1:18" ht="12.75">
      <c r="A401" s="97"/>
      <c r="B401" s="98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</row>
    <row r="402" spans="1:18" ht="12.75">
      <c r="A402" s="97"/>
      <c r="B402" s="98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</row>
    <row r="403" spans="1:18" ht="12.75">
      <c r="A403" s="97"/>
      <c r="B403" s="98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</row>
    <row r="404" spans="1:18" ht="12.75">
      <c r="A404" s="97"/>
      <c r="B404" s="98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</row>
    <row r="405" spans="1:18" ht="12.75">
      <c r="A405" s="97"/>
      <c r="B405" s="98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</row>
    <row r="406" spans="1:18" ht="12.75">
      <c r="A406" s="97"/>
      <c r="B406" s="98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</row>
    <row r="407" spans="1:18" ht="12.75">
      <c r="A407" s="97"/>
      <c r="B407" s="98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</row>
    <row r="408" spans="1:18" ht="12.75">
      <c r="A408" s="97"/>
      <c r="B408" s="98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</row>
    <row r="409" spans="1:18" ht="12.75">
      <c r="A409" s="97"/>
      <c r="B409" s="98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</row>
    <row r="410" spans="1:18" ht="12.75">
      <c r="A410" s="97"/>
      <c r="B410" s="98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</row>
    <row r="411" spans="1:18" ht="12.75">
      <c r="A411" s="97"/>
      <c r="B411" s="98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</row>
    <row r="412" spans="1:18" ht="12.75">
      <c r="A412" s="97"/>
      <c r="B412" s="98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</row>
    <row r="413" spans="1:18" ht="12.75">
      <c r="A413" s="97"/>
      <c r="B413" s="98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</row>
    <row r="414" spans="1:18" ht="12.75">
      <c r="A414" s="97"/>
      <c r="B414" s="98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</row>
    <row r="415" spans="1:18" ht="12.75">
      <c r="A415" s="97"/>
      <c r="B415" s="98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</row>
    <row r="416" spans="1:18" ht="12.75">
      <c r="A416" s="97"/>
      <c r="B416" s="98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</row>
    <row r="417" spans="1:18" ht="12.75">
      <c r="A417" s="97"/>
      <c r="B417" s="98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</row>
    <row r="418" spans="1:18" ht="12.75">
      <c r="A418" s="97"/>
      <c r="B418" s="98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</row>
    <row r="419" spans="1:18" ht="12.75">
      <c r="A419" s="97"/>
      <c r="B419" s="98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</row>
    <row r="420" spans="1:18" ht="12.75">
      <c r="A420" s="97"/>
      <c r="B420" s="98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</row>
    <row r="421" spans="1:18" ht="12.75">
      <c r="A421" s="97"/>
      <c r="B421" s="98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</row>
    <row r="422" spans="1:18" ht="12.75">
      <c r="A422" s="97"/>
      <c r="B422" s="98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</row>
    <row r="423" spans="1:18" ht="12.75">
      <c r="A423" s="97"/>
      <c r="B423" s="98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</row>
    <row r="424" spans="1:18" ht="12.75">
      <c r="A424" s="97"/>
      <c r="B424" s="98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</row>
    <row r="425" spans="1:18" ht="12.75">
      <c r="A425" s="97"/>
      <c r="B425" s="98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</row>
    <row r="426" spans="1:18" ht="12.75">
      <c r="A426" s="97"/>
      <c r="B426" s="98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</row>
    <row r="427" spans="1:18" ht="12.75">
      <c r="A427" s="97"/>
      <c r="B427" s="98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</row>
    <row r="428" spans="1:18" ht="12.75">
      <c r="A428" s="97"/>
      <c r="B428" s="98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</row>
    <row r="429" spans="1:18" ht="12.75">
      <c r="A429" s="97"/>
      <c r="B429" s="98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</row>
    <row r="430" spans="1:18" ht="12.75">
      <c r="A430" s="97"/>
      <c r="B430" s="98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</row>
    <row r="431" spans="1:18" ht="12.75">
      <c r="A431" s="97"/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</row>
    <row r="432" spans="1:18" ht="12.75">
      <c r="A432" s="97"/>
      <c r="B432" s="98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</row>
    <row r="433" spans="1:18" ht="12.75">
      <c r="A433" s="97"/>
      <c r="B433" s="98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</row>
    <row r="434" spans="1:18" ht="12.75">
      <c r="A434" s="97"/>
      <c r="B434" s="98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</row>
    <row r="435" spans="1:18" ht="12.75">
      <c r="A435" s="97"/>
      <c r="B435" s="98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</row>
    <row r="436" spans="1:18" ht="12.75">
      <c r="A436" s="97"/>
      <c r="B436" s="98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</row>
    <row r="437" spans="1:18" ht="12.75">
      <c r="A437" s="97"/>
      <c r="B437" s="98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</row>
    <row r="438" spans="1:18" ht="12.75">
      <c r="A438" s="97"/>
      <c r="B438" s="98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</row>
    <row r="439" spans="1:18" ht="12.75">
      <c r="A439" s="97"/>
      <c r="B439" s="98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</row>
    <row r="440" spans="1:18" ht="12.75">
      <c r="A440" s="97"/>
      <c r="B440" s="98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</row>
    <row r="441" spans="1:18" ht="12.75">
      <c r="A441" s="97"/>
      <c r="B441" s="98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</row>
    <row r="442" spans="1:18" ht="12.75">
      <c r="A442" s="97"/>
      <c r="B442" s="98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</row>
    <row r="443" spans="1:18" ht="12.75">
      <c r="A443" s="97"/>
      <c r="B443" s="98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</row>
    <row r="444" spans="1:18" ht="12.75">
      <c r="A444" s="97"/>
      <c r="B444" s="98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</row>
    <row r="445" spans="1:18" ht="12.75">
      <c r="A445" s="97"/>
      <c r="B445" s="98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</row>
    <row r="446" spans="1:18" ht="12.75">
      <c r="A446" s="97"/>
      <c r="B446" s="98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</row>
    <row r="447" spans="1:18" ht="12.75">
      <c r="A447" s="97"/>
      <c r="B447" s="98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</row>
    <row r="448" spans="1:18" ht="12.75">
      <c r="A448" s="97"/>
      <c r="B448" s="98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</row>
    <row r="449" spans="1:18" ht="12.75">
      <c r="A449" s="97"/>
      <c r="B449" s="98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</row>
    <row r="450" spans="1:18" ht="12.75">
      <c r="A450" s="97"/>
      <c r="B450" s="98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</row>
    <row r="451" spans="1:18" ht="12.75">
      <c r="A451" s="97"/>
      <c r="B451" s="98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</row>
    <row r="452" spans="1:18" ht="12.75">
      <c r="A452" s="97"/>
      <c r="B452" s="98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</row>
    <row r="453" spans="1:18" ht="12.75">
      <c r="A453" s="97"/>
      <c r="B453" s="98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</row>
    <row r="454" spans="1:18" ht="12.75">
      <c r="A454" s="97"/>
      <c r="B454" s="98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</row>
    <row r="455" spans="1:18" ht="12.75">
      <c r="A455" s="97"/>
      <c r="B455" s="98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</row>
    <row r="456" spans="1:18" ht="12.75">
      <c r="A456" s="97"/>
      <c r="B456" s="98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</row>
    <row r="457" spans="1:18" ht="12.75">
      <c r="A457" s="97"/>
      <c r="B457" s="98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</row>
    <row r="458" spans="1:18" ht="12.75">
      <c r="A458" s="97"/>
      <c r="B458" s="98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</row>
    <row r="459" spans="1:18" ht="12.75">
      <c r="A459" s="97"/>
      <c r="B459" s="98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</row>
    <row r="460" spans="1:18" ht="12.75">
      <c r="A460" s="97"/>
      <c r="B460" s="98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</row>
    <row r="461" spans="1:18" ht="12.75">
      <c r="A461" s="97"/>
      <c r="B461" s="98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</row>
    <row r="462" spans="1:18" ht="12.75">
      <c r="A462" s="97"/>
      <c r="B462" s="98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</row>
    <row r="463" spans="1:18" ht="12.75">
      <c r="A463" s="97"/>
      <c r="B463" s="98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</row>
    <row r="464" spans="1:18" ht="12.75">
      <c r="A464" s="97"/>
      <c r="B464" s="98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</row>
    <row r="465" spans="1:18" ht="12.75">
      <c r="A465" s="97"/>
      <c r="B465" s="98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</row>
    <row r="466" spans="1:18" ht="12.75">
      <c r="A466" s="97"/>
      <c r="B466" s="98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</row>
    <row r="467" spans="1:18" ht="12.75">
      <c r="A467" s="97"/>
      <c r="B467" s="98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</row>
    <row r="468" spans="1:18" ht="12.75">
      <c r="A468" s="97"/>
      <c r="B468" s="98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</row>
    <row r="469" spans="1:18" ht="12.75">
      <c r="A469" s="97"/>
      <c r="B469" s="98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</row>
    <row r="470" spans="1:18" ht="12.75">
      <c r="A470" s="97"/>
      <c r="B470" s="98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</row>
    <row r="471" spans="1:18" ht="12.75">
      <c r="A471" s="97"/>
      <c r="B471" s="98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</row>
    <row r="472" spans="1:18" ht="12.75">
      <c r="A472" s="97"/>
      <c r="B472" s="98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</row>
    <row r="473" spans="1:18" ht="12.75">
      <c r="A473" s="97"/>
      <c r="B473" s="98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</row>
    <row r="474" spans="1:18" ht="12.75">
      <c r="A474" s="97"/>
      <c r="B474" s="98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</row>
    <row r="475" spans="1:18" ht="12.75">
      <c r="A475" s="97"/>
      <c r="B475" s="98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</row>
    <row r="476" spans="1:18" ht="12.75">
      <c r="A476" s="97"/>
      <c r="B476" s="98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</row>
    <row r="477" spans="1:18" ht="12.75">
      <c r="A477" s="97"/>
      <c r="B477" s="98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</row>
    <row r="478" spans="1:18" ht="12.75">
      <c r="A478" s="97"/>
      <c r="B478" s="98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</row>
    <row r="479" spans="1:18" ht="12.75">
      <c r="A479" s="97"/>
      <c r="B479" s="98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</row>
    <row r="480" spans="1:18" ht="12.75">
      <c r="A480" s="97"/>
      <c r="B480" s="98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</row>
    <row r="481" spans="1:18" ht="12.75">
      <c r="A481" s="97"/>
      <c r="B481" s="98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</row>
    <row r="482" spans="1:18" ht="12.75">
      <c r="A482" s="97"/>
      <c r="B482" s="98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</row>
    <row r="483" spans="1:18" ht="12.75">
      <c r="A483" s="97"/>
      <c r="B483" s="98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</row>
    <row r="484" spans="1:18" ht="12.75">
      <c r="A484" s="97"/>
      <c r="B484" s="98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</row>
    <row r="485" spans="1:18" ht="12.75">
      <c r="A485" s="97"/>
      <c r="B485" s="98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</row>
    <row r="486" spans="1:18" ht="12.75">
      <c r="A486" s="97"/>
      <c r="B486" s="98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</row>
    <row r="487" spans="1:18" ht="12.75">
      <c r="A487" s="97"/>
      <c r="B487" s="98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</row>
    <row r="488" spans="1:18" ht="12.75">
      <c r="A488" s="97"/>
      <c r="B488" s="98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</row>
    <row r="489" spans="1:18" ht="12.75">
      <c r="A489" s="97"/>
      <c r="B489" s="98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</row>
    <row r="490" spans="1:18" ht="12.75">
      <c r="A490" s="97"/>
      <c r="B490" s="98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</row>
    <row r="491" spans="1:18" ht="12.75">
      <c r="A491" s="97"/>
      <c r="B491" s="98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</row>
    <row r="492" spans="1:18" ht="12.75">
      <c r="A492" s="97"/>
      <c r="B492" s="98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</row>
    <row r="493" spans="1:18" ht="12.75">
      <c r="A493" s="97"/>
      <c r="B493" s="98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</row>
    <row r="494" spans="1:18" ht="12.75">
      <c r="A494" s="97"/>
      <c r="B494" s="98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</row>
    <row r="495" spans="1:18" ht="12.75">
      <c r="A495" s="97"/>
      <c r="B495" s="98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</row>
    <row r="496" spans="1:18" ht="12.75">
      <c r="A496" s="97"/>
      <c r="B496" s="98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</row>
    <row r="497" spans="1:18" ht="12.75">
      <c r="A497" s="97"/>
      <c r="B497" s="98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</row>
    <row r="498" spans="1:18" ht="12.75">
      <c r="A498" s="97"/>
      <c r="B498" s="98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</row>
    <row r="499" spans="1:18" ht="12.75">
      <c r="A499" s="97"/>
      <c r="B499" s="98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</row>
    <row r="500" spans="1:18" ht="12.75">
      <c r="A500" s="97"/>
      <c r="B500" s="98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</row>
    <row r="501" spans="1:18" ht="12.75">
      <c r="A501" s="97"/>
      <c r="B501" s="98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</row>
    <row r="502" spans="1:18" ht="12.75">
      <c r="A502" s="97"/>
      <c r="B502" s="98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</row>
    <row r="503" spans="1:18" ht="12.75">
      <c r="A503" s="97"/>
      <c r="B503" s="98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</row>
    <row r="504" spans="1:18" ht="12.75">
      <c r="A504" s="97"/>
      <c r="B504" s="98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</row>
    <row r="505" spans="1:18" ht="12.75">
      <c r="A505" s="97"/>
      <c r="B505" s="98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</row>
    <row r="506" spans="1:18" ht="12.75">
      <c r="A506" s="97"/>
      <c r="B506" s="98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</row>
    <row r="507" spans="1:18" ht="12.75">
      <c r="A507" s="97"/>
      <c r="B507" s="98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</row>
    <row r="508" spans="1:18" ht="12.75">
      <c r="A508" s="97"/>
      <c r="B508" s="98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</row>
    <row r="509" spans="1:18" ht="12.75">
      <c r="A509" s="97"/>
      <c r="B509" s="98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</row>
    <row r="510" spans="1:18" ht="12.75">
      <c r="A510" s="97"/>
      <c r="B510" s="98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</row>
    <row r="511" spans="1:18" ht="12.75">
      <c r="A511" s="97"/>
      <c r="B511" s="98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</row>
    <row r="512" spans="1:18" ht="12.75">
      <c r="A512" s="97"/>
      <c r="B512" s="98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</row>
    <row r="513" spans="1:18" ht="12.75">
      <c r="A513" s="97"/>
      <c r="B513" s="98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</row>
    <row r="514" spans="1:18" ht="12.75">
      <c r="A514" s="97"/>
      <c r="B514" s="98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</row>
    <row r="515" spans="1:18" ht="12.75">
      <c r="A515" s="97"/>
      <c r="B515" s="98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</row>
    <row r="516" spans="1:18" ht="12.75">
      <c r="A516" s="97"/>
      <c r="B516" s="98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</row>
    <row r="517" spans="1:18" ht="12.75">
      <c r="A517" s="97"/>
      <c r="B517" s="98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</row>
    <row r="518" spans="1:18" ht="12.75">
      <c r="A518" s="97"/>
      <c r="B518" s="98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</row>
    <row r="519" spans="1:18" ht="12.75">
      <c r="A519" s="97"/>
      <c r="B519" s="98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</row>
    <row r="520" spans="1:18" ht="12.75">
      <c r="A520" s="97"/>
      <c r="B520" s="98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</row>
    <row r="521" spans="1:18" ht="12.75">
      <c r="A521" s="97"/>
      <c r="B521" s="98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</row>
    <row r="522" spans="1:18" ht="12.75">
      <c r="A522" s="97"/>
      <c r="B522" s="98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</row>
    <row r="523" spans="1:18" ht="12.75">
      <c r="A523" s="97"/>
      <c r="B523" s="98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</row>
    <row r="524" spans="1:18" ht="12.75">
      <c r="A524" s="97"/>
      <c r="B524" s="98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</row>
    <row r="525" spans="1:18" ht="12.75">
      <c r="A525" s="97"/>
      <c r="B525" s="98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</row>
    <row r="526" spans="1:18" ht="12.75">
      <c r="A526" s="97"/>
      <c r="B526" s="98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</row>
    <row r="527" spans="1:18" ht="12.75">
      <c r="A527" s="97"/>
      <c r="B527" s="98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</row>
    <row r="528" spans="1:18" ht="12.75">
      <c r="A528" s="97"/>
      <c r="B528" s="98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</row>
    <row r="529" spans="1:18" ht="12.75">
      <c r="A529" s="97"/>
      <c r="B529" s="98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</row>
    <row r="530" spans="1:18" ht="12.75">
      <c r="A530" s="97"/>
      <c r="B530" s="98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</row>
    <row r="531" spans="1:18" ht="12.75">
      <c r="A531" s="97"/>
      <c r="B531" s="98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</row>
    <row r="532" spans="1:18" ht="12.75">
      <c r="A532" s="97"/>
      <c r="B532" s="98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</row>
    <row r="533" spans="1:18" ht="12.75">
      <c r="A533" s="97"/>
      <c r="B533" s="98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</row>
    <row r="534" spans="1:18" ht="12.75">
      <c r="A534" s="97"/>
      <c r="B534" s="98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</row>
    <row r="535" spans="1:18" ht="12.75">
      <c r="A535" s="97"/>
      <c r="B535" s="98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</row>
    <row r="536" spans="1:18" ht="12.75">
      <c r="A536" s="97"/>
      <c r="B536" s="98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</row>
    <row r="537" spans="1:18" ht="12.75">
      <c r="A537" s="97"/>
      <c r="B537" s="98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</row>
    <row r="538" spans="1:18" ht="12.75">
      <c r="A538" s="97"/>
      <c r="B538" s="98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</row>
    <row r="539" spans="1:18" ht="12.75">
      <c r="A539" s="97"/>
      <c r="B539" s="98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</row>
    <row r="540" spans="1:18" ht="12.75">
      <c r="A540" s="97"/>
      <c r="B540" s="98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</row>
    <row r="541" spans="1:18" ht="12.75">
      <c r="A541" s="97"/>
      <c r="B541" s="98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</row>
    <row r="542" spans="1:18" ht="12.75">
      <c r="A542" s="97"/>
      <c r="B542" s="98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</row>
    <row r="543" spans="1:18" ht="12.75">
      <c r="A543" s="97"/>
      <c r="B543" s="98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</row>
    <row r="544" spans="1:18" ht="12.75">
      <c r="A544" s="97"/>
      <c r="B544" s="98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</row>
    <row r="545" spans="1:18" ht="12.75">
      <c r="A545" s="97"/>
      <c r="B545" s="98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</row>
    <row r="546" spans="1:18" ht="12.75">
      <c r="A546" s="97"/>
      <c r="B546" s="98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</row>
    <row r="547" spans="1:18" ht="12.75">
      <c r="A547" s="97"/>
      <c r="B547" s="98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</row>
    <row r="548" spans="1:18" ht="12.75">
      <c r="A548" s="97"/>
      <c r="B548" s="98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</row>
    <row r="549" spans="1:18" ht="12.75">
      <c r="A549" s="97"/>
      <c r="B549" s="98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</row>
    <row r="550" spans="1:18" ht="12.75">
      <c r="A550" s="97"/>
      <c r="B550" s="98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</row>
    <row r="551" spans="1:18" ht="12.75">
      <c r="A551" s="97"/>
      <c r="B551" s="98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</row>
    <row r="552" spans="1:18" ht="12.75">
      <c r="A552" s="97"/>
      <c r="B552" s="98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</row>
    <row r="553" spans="1:18" ht="12.75">
      <c r="A553" s="97"/>
      <c r="B553" s="98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</row>
    <row r="554" spans="1:18" ht="12.75">
      <c r="A554" s="97"/>
      <c r="B554" s="98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</row>
    <row r="555" spans="1:18" ht="12.75">
      <c r="A555" s="97"/>
      <c r="B555" s="98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</row>
    <row r="556" spans="1:18" ht="12.75">
      <c r="A556" s="97"/>
      <c r="B556" s="98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</row>
    <row r="557" spans="1:18" ht="12.75">
      <c r="A557" s="97"/>
      <c r="B557" s="98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</row>
    <row r="558" spans="1:18" ht="12.75">
      <c r="A558" s="97"/>
      <c r="B558" s="98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</row>
    <row r="559" spans="1:18" ht="12.75">
      <c r="A559" s="97"/>
      <c r="B559" s="98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</row>
    <row r="560" spans="1:18" ht="12.75">
      <c r="A560" s="97"/>
      <c r="B560" s="98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</row>
    <row r="561" spans="1:18" ht="12.75">
      <c r="A561" s="97"/>
      <c r="B561" s="98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</row>
    <row r="562" spans="1:18" ht="12.75">
      <c r="A562" s="97"/>
      <c r="B562" s="98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</row>
    <row r="563" spans="1:18" ht="12.75">
      <c r="A563" s="97"/>
      <c r="B563" s="98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</row>
    <row r="564" spans="1:18" ht="12.75">
      <c r="A564" s="97"/>
      <c r="B564" s="98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</row>
    <row r="565" spans="1:18" ht="12.75">
      <c r="A565" s="97"/>
      <c r="B565" s="98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</row>
    <row r="566" spans="1:18" ht="12.75">
      <c r="A566" s="97"/>
      <c r="B566" s="98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</row>
    <row r="567" spans="1:18" ht="12.75">
      <c r="A567" s="97"/>
      <c r="B567" s="98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</row>
    <row r="568" spans="1:18" ht="12.75">
      <c r="A568" s="97"/>
      <c r="B568" s="98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</row>
    <row r="569" spans="1:18" ht="12.75">
      <c r="A569" s="97"/>
      <c r="B569" s="98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</row>
    <row r="570" spans="1:18" ht="12.75">
      <c r="A570" s="97"/>
      <c r="B570" s="98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</row>
    <row r="571" spans="1:18" ht="12.75">
      <c r="A571" s="97"/>
      <c r="B571" s="98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</row>
    <row r="572" spans="1:18" ht="12.75">
      <c r="A572" s="97"/>
      <c r="B572" s="98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</row>
    <row r="573" spans="1:18" ht="12.75">
      <c r="A573" s="97"/>
      <c r="B573" s="98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</row>
    <row r="574" spans="1:18" ht="12.75">
      <c r="A574" s="97"/>
      <c r="B574" s="98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</row>
    <row r="575" spans="1:18" ht="12.75">
      <c r="A575" s="97"/>
      <c r="B575" s="98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</row>
    <row r="576" spans="1:18" ht="12.75">
      <c r="A576" s="97"/>
      <c r="B576" s="98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</row>
    <row r="577" spans="1:18" ht="12.75">
      <c r="A577" s="97"/>
      <c r="B577" s="98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</row>
  </sheetData>
  <sheetProtection/>
  <mergeCells count="7">
    <mergeCell ref="A19:C19"/>
    <mergeCell ref="F6:F7"/>
    <mergeCell ref="D6:E6"/>
    <mergeCell ref="A6:A7"/>
    <mergeCell ref="B6:B7"/>
    <mergeCell ref="C6:C7"/>
    <mergeCell ref="E19:F19"/>
  </mergeCells>
  <printOptions horizontalCentered="1"/>
  <pageMargins left="0.98" right="0.32" top="0.83" bottom="0.3937007874015748" header="0.49" footer="0.44"/>
  <pageSetup horizontalDpi="600" verticalDpi="600" orientation="portrait" paperSize="9" scale="65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34"/>
  <sheetViews>
    <sheetView showZeros="0" zoomScale="80" zoomScaleNormal="80" zoomScaleSheetLayoutView="75" zoomScalePageLayoutView="0" workbookViewId="0" topLeftCell="F1">
      <selection activeCell="D19" sqref="D19"/>
    </sheetView>
  </sheetViews>
  <sheetFormatPr defaultColWidth="9.33203125" defaultRowHeight="12.75"/>
  <cols>
    <col min="1" max="1" width="10" style="9" customWidth="1"/>
    <col min="2" max="2" width="38.33203125" style="11" customWidth="1"/>
    <col min="3" max="3" width="18.33203125" style="10" customWidth="1"/>
    <col min="4" max="4" width="18" style="7" customWidth="1"/>
    <col min="5" max="6" width="15.83203125" style="7" customWidth="1"/>
    <col min="7" max="7" width="16.16015625" style="7" customWidth="1"/>
    <col min="8" max="8" width="17.83203125" style="10" customWidth="1"/>
    <col min="9" max="9" width="17.83203125" style="7" customWidth="1"/>
    <col min="10" max="10" width="15.83203125" style="7" customWidth="1"/>
    <col min="11" max="11" width="16.33203125" style="7" customWidth="1"/>
    <col min="12" max="12" width="14.83203125" style="7" customWidth="1"/>
    <col min="13" max="13" width="16.33203125" style="7" customWidth="1"/>
    <col min="14" max="14" width="18.83203125" style="10" customWidth="1"/>
    <col min="15" max="16384" width="9.33203125" style="7" customWidth="1"/>
  </cols>
  <sheetData>
    <row r="5" spans="1:14" ht="24" customHeight="1">
      <c r="A5" s="225" t="s">
        <v>49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ht="26.25" customHeight="1">
      <c r="A6" s="225" t="s">
        <v>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4" ht="15.75" thickBot="1">
      <c r="A7" s="9" t="s">
        <v>127</v>
      </c>
      <c r="N7" s="39" t="s">
        <v>21</v>
      </c>
    </row>
    <row r="8" spans="1:14" ht="21" customHeight="1" thickBot="1">
      <c r="A8" s="234" t="s">
        <v>16</v>
      </c>
      <c r="B8" s="245" t="s">
        <v>14</v>
      </c>
      <c r="C8" s="226" t="s">
        <v>4</v>
      </c>
      <c r="D8" s="227"/>
      <c r="E8" s="227"/>
      <c r="F8" s="227"/>
      <c r="G8" s="228"/>
      <c r="H8" s="232" t="s">
        <v>6</v>
      </c>
      <c r="I8" s="226"/>
      <c r="J8" s="226"/>
      <c r="K8" s="226"/>
      <c r="L8" s="226"/>
      <c r="M8" s="233"/>
      <c r="N8" s="229" t="s">
        <v>3</v>
      </c>
    </row>
    <row r="9" spans="1:14" ht="16.5" thickBot="1">
      <c r="A9" s="235"/>
      <c r="B9" s="246"/>
      <c r="C9" s="233" t="s">
        <v>5</v>
      </c>
      <c r="D9" s="232" t="s">
        <v>9</v>
      </c>
      <c r="E9" s="227"/>
      <c r="F9" s="227"/>
      <c r="G9" s="228"/>
      <c r="H9" s="247" t="s">
        <v>5</v>
      </c>
      <c r="I9" s="232" t="s">
        <v>9</v>
      </c>
      <c r="J9" s="227"/>
      <c r="K9" s="227"/>
      <c r="L9" s="227"/>
      <c r="M9" s="20"/>
      <c r="N9" s="230"/>
    </row>
    <row r="10" spans="1:14" ht="16.5" customHeight="1" thickBot="1">
      <c r="A10" s="235"/>
      <c r="B10" s="246"/>
      <c r="C10" s="238"/>
      <c r="D10" s="239" t="s">
        <v>91</v>
      </c>
      <c r="E10" s="232" t="s">
        <v>10</v>
      </c>
      <c r="F10" s="228"/>
      <c r="G10" s="241" t="s">
        <v>93</v>
      </c>
      <c r="H10" s="248"/>
      <c r="I10" s="239" t="s">
        <v>91</v>
      </c>
      <c r="J10" s="236" t="s">
        <v>10</v>
      </c>
      <c r="K10" s="237"/>
      <c r="L10" s="241" t="s">
        <v>19</v>
      </c>
      <c r="M10" s="241" t="s">
        <v>94</v>
      </c>
      <c r="N10" s="230"/>
    </row>
    <row r="11" spans="1:14" ht="64.5" customHeight="1" thickBot="1">
      <c r="A11" s="235"/>
      <c r="B11" s="246"/>
      <c r="C11" s="238"/>
      <c r="D11" s="240"/>
      <c r="E11" s="69" t="s">
        <v>92</v>
      </c>
      <c r="F11" s="70" t="s">
        <v>18</v>
      </c>
      <c r="G11" s="242"/>
      <c r="H11" s="248"/>
      <c r="I11" s="240"/>
      <c r="J11" s="69" t="s">
        <v>92</v>
      </c>
      <c r="K11" s="70" t="s">
        <v>18</v>
      </c>
      <c r="L11" s="242"/>
      <c r="M11" s="242"/>
      <c r="N11" s="231"/>
    </row>
    <row r="12" spans="1:14" s="25" customFormat="1" ht="17.25" customHeight="1" thickBot="1">
      <c r="A12" s="139">
        <v>1</v>
      </c>
      <c r="B12" s="141">
        <v>2</v>
      </c>
      <c r="C12" s="140">
        <v>3</v>
      </c>
      <c r="D12" s="72">
        <v>4</v>
      </c>
      <c r="E12" s="72">
        <v>5</v>
      </c>
      <c r="F12" s="72">
        <v>6</v>
      </c>
      <c r="G12" s="72">
        <v>7</v>
      </c>
      <c r="H12" s="71" t="s">
        <v>20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3" t="s">
        <v>2</v>
      </c>
    </row>
    <row r="13" spans="1:14" s="178" customFormat="1" ht="23.25" customHeight="1">
      <c r="A13" s="179" t="s">
        <v>125</v>
      </c>
      <c r="B13" s="180" t="s">
        <v>126</v>
      </c>
      <c r="C13" s="181">
        <f>D13+G13</f>
        <v>0</v>
      </c>
      <c r="D13" s="182"/>
      <c r="E13" s="182">
        <v>61700</v>
      </c>
      <c r="F13" s="182"/>
      <c r="G13" s="182"/>
      <c r="H13" s="182"/>
      <c r="I13" s="182"/>
      <c r="J13" s="182"/>
      <c r="K13" s="182"/>
      <c r="L13" s="182"/>
      <c r="M13" s="182"/>
      <c r="N13" s="193">
        <f aca="true" t="shared" si="0" ref="N13:N21">SUM(H13,C13)</f>
        <v>0</v>
      </c>
    </row>
    <row r="14" spans="1:14" s="178" customFormat="1" ht="23.25" customHeight="1">
      <c r="A14" s="179" t="s">
        <v>32</v>
      </c>
      <c r="B14" s="180" t="s">
        <v>33</v>
      </c>
      <c r="C14" s="181">
        <f>D14+G14</f>
        <v>7649100</v>
      </c>
      <c r="D14" s="182">
        <f>'додаток 3'!D10-'додаток 3'!D17</f>
        <v>-282000</v>
      </c>
      <c r="E14" s="182">
        <f>'додаток 3'!E10-'додаток 3'!E17</f>
        <v>0</v>
      </c>
      <c r="F14" s="182">
        <f>'додаток 3'!F10-'додаток 3'!F17</f>
        <v>0</v>
      </c>
      <c r="G14" s="182">
        <f>'додаток 3'!G10-'додаток 3'!G17</f>
        <v>7931100</v>
      </c>
      <c r="H14" s="182">
        <f>SUM(L14,I14)</f>
        <v>3853200</v>
      </c>
      <c r="I14" s="182">
        <f>'додаток 3'!I10-'додаток 3'!I17</f>
        <v>0</v>
      </c>
      <c r="J14" s="182">
        <f>'додаток 3'!J10-'додаток 3'!J17</f>
        <v>0</v>
      </c>
      <c r="K14" s="182">
        <f>'додаток 3'!K10-'додаток 3'!K17</f>
        <v>0</v>
      </c>
      <c r="L14" s="182">
        <f>'додаток 3'!L10-'додаток 3'!L17</f>
        <v>3853200</v>
      </c>
      <c r="M14" s="182">
        <f>'додаток 3'!M10-'додаток 3'!M17</f>
        <v>0</v>
      </c>
      <c r="N14" s="193">
        <f t="shared" si="0"/>
        <v>11502300</v>
      </c>
    </row>
    <row r="15" spans="1:14" s="178" customFormat="1" ht="23.25" customHeight="1">
      <c r="A15" s="179" t="s">
        <v>47</v>
      </c>
      <c r="B15" s="180" t="s">
        <v>48</v>
      </c>
      <c r="C15" s="181">
        <f>D15+G15</f>
        <v>492900</v>
      </c>
      <c r="D15" s="182">
        <f>'додаток 3'!D18</f>
        <v>492900</v>
      </c>
      <c r="E15" s="182"/>
      <c r="F15" s="182"/>
      <c r="G15" s="182"/>
      <c r="H15" s="182">
        <f>SUM(L15,I15)</f>
        <v>4052700</v>
      </c>
      <c r="I15" s="182"/>
      <c r="J15" s="182"/>
      <c r="K15" s="182"/>
      <c r="L15" s="182">
        <f>'додаток 3'!L18</f>
        <v>4052700</v>
      </c>
      <c r="M15" s="182"/>
      <c r="N15" s="193">
        <f t="shared" si="0"/>
        <v>4545600</v>
      </c>
    </row>
    <row r="16" spans="1:14" s="178" customFormat="1" ht="32.25" customHeight="1">
      <c r="A16" s="179" t="s">
        <v>59</v>
      </c>
      <c r="B16" s="180" t="s">
        <v>60</v>
      </c>
      <c r="C16" s="181">
        <f>D16+G16</f>
        <v>916600</v>
      </c>
      <c r="D16" s="182">
        <f>'додаток 3'!D17+'додаток 3'!D22</f>
        <v>116200</v>
      </c>
      <c r="E16" s="182">
        <f>'додаток 3'!E17+'додаток 3'!E22</f>
        <v>0</v>
      </c>
      <c r="F16" s="182">
        <f>'додаток 3'!F17+'додаток 3'!F22</f>
        <v>0</v>
      </c>
      <c r="G16" s="182">
        <f>'додаток 3'!G17+'додаток 3'!G22</f>
        <v>800400</v>
      </c>
      <c r="H16" s="182">
        <f>SUM(L16,I16)</f>
        <v>0</v>
      </c>
      <c r="I16" s="182"/>
      <c r="J16" s="182"/>
      <c r="K16" s="182"/>
      <c r="L16" s="182"/>
      <c r="M16" s="182"/>
      <c r="N16" s="193">
        <f t="shared" si="0"/>
        <v>916600</v>
      </c>
    </row>
    <row r="17" spans="1:14" s="178" customFormat="1" ht="21.75" customHeight="1">
      <c r="A17" s="179">
        <v>150000</v>
      </c>
      <c r="B17" s="180" t="s">
        <v>51</v>
      </c>
      <c r="C17" s="181"/>
      <c r="D17" s="182"/>
      <c r="E17" s="182"/>
      <c r="F17" s="182"/>
      <c r="G17" s="182"/>
      <c r="H17" s="182">
        <f>I17+L17</f>
        <v>2625000</v>
      </c>
      <c r="I17" s="182">
        <f aca="true" t="shared" si="1" ref="I17:M18">I18</f>
        <v>0</v>
      </c>
      <c r="J17" s="182">
        <f t="shared" si="1"/>
        <v>0</v>
      </c>
      <c r="K17" s="182">
        <f t="shared" si="1"/>
        <v>0</v>
      </c>
      <c r="L17" s="182">
        <f t="shared" si="1"/>
        <v>2625000</v>
      </c>
      <c r="M17" s="182">
        <f t="shared" si="1"/>
        <v>2625000</v>
      </c>
      <c r="N17" s="193">
        <f t="shared" si="0"/>
        <v>2625000</v>
      </c>
    </row>
    <row r="18" spans="1:15" ht="38.25" customHeight="1">
      <c r="A18" s="145" t="s">
        <v>104</v>
      </c>
      <c r="B18" s="206" t="s">
        <v>105</v>
      </c>
      <c r="C18" s="47"/>
      <c r="D18" s="43"/>
      <c r="E18" s="147"/>
      <c r="F18" s="144"/>
      <c r="G18" s="144"/>
      <c r="H18" s="57">
        <f>H19</f>
        <v>2625000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2625000</v>
      </c>
      <c r="M18" s="41">
        <f t="shared" si="1"/>
        <v>2625000</v>
      </c>
      <c r="N18" s="46">
        <f t="shared" si="0"/>
        <v>2625000</v>
      </c>
      <c r="O18" s="37"/>
    </row>
    <row r="19" spans="1:15" ht="81" customHeight="1">
      <c r="A19" s="145" t="s">
        <v>54</v>
      </c>
      <c r="B19" s="165" t="s">
        <v>77</v>
      </c>
      <c r="C19" s="47"/>
      <c r="D19" s="43"/>
      <c r="E19" s="147"/>
      <c r="F19" s="144"/>
      <c r="G19" s="144"/>
      <c r="H19" s="57">
        <f>I19+L19</f>
        <v>2625000</v>
      </c>
      <c r="I19" s="41"/>
      <c r="J19" s="41"/>
      <c r="K19" s="41"/>
      <c r="L19" s="41">
        <f>'додаток 3'!L30</f>
        <v>2625000</v>
      </c>
      <c r="M19" s="41">
        <f>'додаток 3'!M30</f>
        <v>2625000</v>
      </c>
      <c r="N19" s="157">
        <f>SUM(H19,C19)</f>
        <v>2625000</v>
      </c>
      <c r="O19" s="37"/>
    </row>
    <row r="20" spans="1:14" s="178" customFormat="1" ht="37.5" customHeight="1">
      <c r="A20" s="179" t="s">
        <v>12</v>
      </c>
      <c r="B20" s="180" t="s">
        <v>0</v>
      </c>
      <c r="C20" s="181">
        <f>D20+G20</f>
        <v>2625000</v>
      </c>
      <c r="D20" s="182">
        <f>D21</f>
        <v>0</v>
      </c>
      <c r="E20" s="182">
        <f>E21</f>
        <v>0</v>
      </c>
      <c r="F20" s="182">
        <f>F21</f>
        <v>0</v>
      </c>
      <c r="G20" s="182">
        <f>G21</f>
        <v>2625000</v>
      </c>
      <c r="H20" s="182">
        <f>SUM(L20,I20)</f>
        <v>0</v>
      </c>
      <c r="I20" s="182">
        <f>I21</f>
        <v>0</v>
      </c>
      <c r="J20" s="182">
        <f>J21</f>
        <v>0</v>
      </c>
      <c r="K20" s="182">
        <f>K21</f>
        <v>0</v>
      </c>
      <c r="L20" s="182">
        <f>L21</f>
        <v>0</v>
      </c>
      <c r="M20" s="182">
        <f>M21</f>
        <v>0</v>
      </c>
      <c r="N20" s="193">
        <f t="shared" si="0"/>
        <v>2625000</v>
      </c>
    </row>
    <row r="21" spans="1:15" ht="57.75" customHeight="1">
      <c r="A21" s="199" t="s">
        <v>52</v>
      </c>
      <c r="B21" s="175" t="s">
        <v>53</v>
      </c>
      <c r="C21" s="160">
        <f>D21+G21</f>
        <v>2625000</v>
      </c>
      <c r="D21" s="161"/>
      <c r="E21" s="161"/>
      <c r="F21" s="161"/>
      <c r="G21" s="161">
        <f>'додаток 3'!G32</f>
        <v>2625000</v>
      </c>
      <c r="H21" s="176">
        <f>SUM(L21,I21)</f>
        <v>0</v>
      </c>
      <c r="I21" s="177"/>
      <c r="J21" s="177"/>
      <c r="K21" s="177"/>
      <c r="L21" s="177"/>
      <c r="M21" s="177"/>
      <c r="N21" s="163">
        <f t="shared" si="0"/>
        <v>2625000</v>
      </c>
      <c r="O21" s="37"/>
    </row>
    <row r="22" spans="1:14" s="178" customFormat="1" ht="24.75" customHeight="1">
      <c r="A22" s="179"/>
      <c r="B22" s="180" t="s">
        <v>25</v>
      </c>
      <c r="C22" s="181">
        <f>C20+C14+C15+C16+C17+C13</f>
        <v>11683600</v>
      </c>
      <c r="D22" s="181">
        <f aca="true" t="shared" si="2" ref="D22:N22">D20+D14+D15+D16+D17+D13</f>
        <v>327100</v>
      </c>
      <c r="E22" s="181">
        <f t="shared" si="2"/>
        <v>61700</v>
      </c>
      <c r="F22" s="181">
        <f t="shared" si="2"/>
        <v>0</v>
      </c>
      <c r="G22" s="181">
        <f t="shared" si="2"/>
        <v>11356500</v>
      </c>
      <c r="H22" s="182">
        <f>SUM(L22,I22)</f>
        <v>10530900</v>
      </c>
      <c r="I22" s="181">
        <f t="shared" si="2"/>
        <v>0</v>
      </c>
      <c r="J22" s="181">
        <f t="shared" si="2"/>
        <v>0</v>
      </c>
      <c r="K22" s="181">
        <f t="shared" si="2"/>
        <v>0</v>
      </c>
      <c r="L22" s="181">
        <f t="shared" si="2"/>
        <v>10530900</v>
      </c>
      <c r="M22" s="181">
        <f t="shared" si="2"/>
        <v>2625000</v>
      </c>
      <c r="N22" s="181">
        <f t="shared" si="2"/>
        <v>22214500</v>
      </c>
    </row>
    <row r="23" spans="1:14" s="183" customFormat="1" ht="24.75" customHeight="1">
      <c r="A23" s="179"/>
      <c r="B23" s="180" t="s">
        <v>13</v>
      </c>
      <c r="C23" s="181">
        <f aca="true" t="shared" si="3" ref="C23:N23">SUM(C24:C31)</f>
        <v>-7815255</v>
      </c>
      <c r="D23" s="182">
        <f t="shared" si="3"/>
        <v>28245</v>
      </c>
      <c r="E23" s="182">
        <f t="shared" si="3"/>
        <v>0</v>
      </c>
      <c r="F23" s="182">
        <f t="shared" si="3"/>
        <v>0</v>
      </c>
      <c r="G23" s="182">
        <f t="shared" si="3"/>
        <v>-7843500</v>
      </c>
      <c r="H23" s="182">
        <f t="shared" si="3"/>
        <v>-7905900</v>
      </c>
      <c r="I23" s="182">
        <f t="shared" si="3"/>
        <v>0</v>
      </c>
      <c r="J23" s="182">
        <f t="shared" si="3"/>
        <v>0</v>
      </c>
      <c r="K23" s="182">
        <f t="shared" si="3"/>
        <v>0</v>
      </c>
      <c r="L23" s="182">
        <f t="shared" si="3"/>
        <v>-7905900</v>
      </c>
      <c r="M23" s="182">
        <f t="shared" si="3"/>
        <v>0</v>
      </c>
      <c r="N23" s="193">
        <f t="shared" si="3"/>
        <v>-15721155</v>
      </c>
    </row>
    <row r="24" spans="1:15" ht="51.75" customHeight="1">
      <c r="A24" s="151" t="s">
        <v>62</v>
      </c>
      <c r="B24" s="150" t="s">
        <v>61</v>
      </c>
      <c r="C24" s="47">
        <f>SUM(G24,D24)</f>
        <v>-922600</v>
      </c>
      <c r="D24" s="154">
        <v>-122200</v>
      </c>
      <c r="E24" s="155"/>
      <c r="F24" s="155"/>
      <c r="G24" s="156">
        <v>-800400</v>
      </c>
      <c r="H24" s="57">
        <f>SUM(L24,I24)</f>
        <v>0</v>
      </c>
      <c r="I24" s="83"/>
      <c r="J24" s="83"/>
      <c r="K24" s="83"/>
      <c r="L24" s="83"/>
      <c r="M24" s="83"/>
      <c r="N24" s="48">
        <f aca="true" t="shared" si="4" ref="N24:N31">SUM(H24,C24)</f>
        <v>-922600</v>
      </c>
      <c r="O24" s="37"/>
    </row>
    <row r="25" spans="1:15" ht="76.5" customHeight="1">
      <c r="A25" s="151" t="s">
        <v>76</v>
      </c>
      <c r="B25" s="164" t="s">
        <v>74</v>
      </c>
      <c r="C25" s="47">
        <f>D25+G25</f>
        <v>600000</v>
      </c>
      <c r="D25" s="41"/>
      <c r="E25" s="41"/>
      <c r="F25" s="41"/>
      <c r="G25" s="41">
        <v>600000</v>
      </c>
      <c r="H25" s="57">
        <f>SUM(L25,I25)</f>
        <v>0</v>
      </c>
      <c r="I25" s="44"/>
      <c r="J25" s="44"/>
      <c r="K25" s="44"/>
      <c r="L25" s="44"/>
      <c r="M25" s="44"/>
      <c r="N25" s="48">
        <f t="shared" si="4"/>
        <v>600000</v>
      </c>
      <c r="O25" s="37"/>
    </row>
    <row r="26" spans="1:15" ht="91.5" customHeight="1">
      <c r="A26" s="151" t="s">
        <v>66</v>
      </c>
      <c r="B26" s="164" t="s">
        <v>65</v>
      </c>
      <c r="C26" s="47">
        <f aca="true" t="shared" si="5" ref="C26:C31">SUM(G26,D26)</f>
        <v>-492900</v>
      </c>
      <c r="D26" s="144">
        <v>-492900</v>
      </c>
      <c r="E26" s="44"/>
      <c r="F26" s="44"/>
      <c r="G26" s="44"/>
      <c r="H26" s="57">
        <f>SUM(L26,I26)</f>
        <v>0</v>
      </c>
      <c r="I26" s="44"/>
      <c r="J26" s="44"/>
      <c r="K26" s="44"/>
      <c r="L26" s="44"/>
      <c r="M26" s="44"/>
      <c r="N26" s="48">
        <f t="shared" si="4"/>
        <v>-492900</v>
      </c>
      <c r="O26" s="37"/>
    </row>
    <row r="27" spans="1:15" ht="54.75" customHeight="1">
      <c r="A27" s="151" t="s">
        <v>90</v>
      </c>
      <c r="B27" s="150" t="s">
        <v>80</v>
      </c>
      <c r="C27" s="47">
        <f t="shared" si="5"/>
        <v>-7643100</v>
      </c>
      <c r="D27" s="44"/>
      <c r="E27" s="45"/>
      <c r="F27" s="45"/>
      <c r="G27" s="173">
        <v>-7643100</v>
      </c>
      <c r="H27" s="172">
        <f>I27+L27</f>
        <v>0</v>
      </c>
      <c r="I27" s="45"/>
      <c r="J27" s="45"/>
      <c r="K27" s="45"/>
      <c r="L27" s="45"/>
      <c r="M27" s="45"/>
      <c r="N27" s="46">
        <f t="shared" si="4"/>
        <v>-7643100</v>
      </c>
      <c r="O27" s="37"/>
    </row>
    <row r="28" spans="1:15" ht="131.25" customHeight="1">
      <c r="A28" s="151" t="s">
        <v>107</v>
      </c>
      <c r="B28" s="207" t="s">
        <v>108</v>
      </c>
      <c r="C28" s="47">
        <f t="shared" si="5"/>
        <v>627345</v>
      </c>
      <c r="D28" s="44">
        <v>627345</v>
      </c>
      <c r="E28" s="45"/>
      <c r="F28" s="45"/>
      <c r="G28" s="173"/>
      <c r="H28" s="172"/>
      <c r="I28" s="45"/>
      <c r="J28" s="45"/>
      <c r="K28" s="45"/>
      <c r="L28" s="45"/>
      <c r="M28" s="45"/>
      <c r="N28" s="46">
        <f t="shared" si="4"/>
        <v>627345</v>
      </c>
      <c r="O28" s="37"/>
    </row>
    <row r="29" spans="1:15" ht="67.5" customHeight="1">
      <c r="A29" s="151" t="s">
        <v>78</v>
      </c>
      <c r="B29" s="150" t="s">
        <v>79</v>
      </c>
      <c r="C29" s="47">
        <f t="shared" si="5"/>
        <v>0</v>
      </c>
      <c r="D29" s="44"/>
      <c r="E29" s="45"/>
      <c r="F29" s="45"/>
      <c r="G29" s="45"/>
      <c r="H29" s="172">
        <f>I29+L29</f>
        <v>-3853200</v>
      </c>
      <c r="I29" s="45"/>
      <c r="J29" s="45"/>
      <c r="K29" s="45"/>
      <c r="L29" s="173">
        <v>-3853200</v>
      </c>
      <c r="M29" s="45"/>
      <c r="N29" s="46">
        <f t="shared" si="4"/>
        <v>-3853200</v>
      </c>
      <c r="O29" s="37"/>
    </row>
    <row r="30" spans="1:15" ht="75" customHeight="1">
      <c r="A30" s="200" t="s">
        <v>102</v>
      </c>
      <c r="B30" s="189" t="s">
        <v>101</v>
      </c>
      <c r="C30" s="47">
        <f t="shared" si="5"/>
        <v>16000</v>
      </c>
      <c r="D30" s="190">
        <v>16000</v>
      </c>
      <c r="E30" s="153"/>
      <c r="F30" s="153"/>
      <c r="G30" s="156"/>
      <c r="H30" s="57"/>
      <c r="I30" s="191"/>
      <c r="J30" s="191"/>
      <c r="K30" s="191"/>
      <c r="L30" s="191"/>
      <c r="M30" s="191"/>
      <c r="N30" s="192">
        <f t="shared" si="4"/>
        <v>16000</v>
      </c>
      <c r="O30" s="37"/>
    </row>
    <row r="31" spans="1:15" s="186" customFormat="1" ht="93" customHeight="1">
      <c r="A31" s="151" t="s">
        <v>63</v>
      </c>
      <c r="B31" s="164" t="s">
        <v>64</v>
      </c>
      <c r="C31" s="47">
        <f t="shared" si="5"/>
        <v>0</v>
      </c>
      <c r="D31" s="144"/>
      <c r="E31" s="44"/>
      <c r="F31" s="44"/>
      <c r="G31" s="44"/>
      <c r="H31" s="57">
        <f>SUM(L31,I31)</f>
        <v>-4052700</v>
      </c>
      <c r="I31" s="44"/>
      <c r="J31" s="44"/>
      <c r="K31" s="44"/>
      <c r="L31" s="44">
        <v>-4052700</v>
      </c>
      <c r="M31" s="44"/>
      <c r="N31" s="48">
        <f t="shared" si="4"/>
        <v>-4052700</v>
      </c>
      <c r="O31" s="185"/>
    </row>
    <row r="32" spans="1:14" s="183" customFormat="1" ht="35.25" customHeight="1" thickBot="1">
      <c r="A32" s="194"/>
      <c r="B32" s="195" t="s">
        <v>30</v>
      </c>
      <c r="C32" s="196">
        <f>C22+C23</f>
        <v>3868345</v>
      </c>
      <c r="D32" s="197">
        <f aca="true" t="shared" si="6" ref="D32:M32">D22+D23</f>
        <v>355345</v>
      </c>
      <c r="E32" s="197">
        <f t="shared" si="6"/>
        <v>61700</v>
      </c>
      <c r="F32" s="197">
        <f t="shared" si="6"/>
        <v>0</v>
      </c>
      <c r="G32" s="197">
        <f t="shared" si="6"/>
        <v>3513000</v>
      </c>
      <c r="H32" s="197">
        <f t="shared" si="6"/>
        <v>2625000</v>
      </c>
      <c r="I32" s="197">
        <f t="shared" si="6"/>
        <v>0</v>
      </c>
      <c r="J32" s="197">
        <f t="shared" si="6"/>
        <v>0</v>
      </c>
      <c r="K32" s="197">
        <f t="shared" si="6"/>
        <v>0</v>
      </c>
      <c r="L32" s="197">
        <f t="shared" si="6"/>
        <v>2625000</v>
      </c>
      <c r="M32" s="197">
        <f t="shared" si="6"/>
        <v>2625000</v>
      </c>
      <c r="N32" s="198">
        <f>N22+N23</f>
        <v>6493345</v>
      </c>
    </row>
    <row r="33" spans="1:14" ht="15.75">
      <c r="A33" s="11"/>
      <c r="C33" s="26"/>
      <c r="D33" s="27"/>
      <c r="E33" s="27"/>
      <c r="F33" s="27"/>
      <c r="G33" s="27"/>
      <c r="H33" s="26"/>
      <c r="I33" s="27"/>
      <c r="J33" s="27"/>
      <c r="K33" s="27"/>
      <c r="L33" s="27"/>
      <c r="M33" s="27"/>
      <c r="N33" s="26"/>
    </row>
    <row r="34" spans="1:14" ht="21.75" customHeight="1">
      <c r="A34" s="11"/>
      <c r="B34" s="244" t="s">
        <v>15</v>
      </c>
      <c r="C34" s="244"/>
      <c r="D34" s="244"/>
      <c r="E34" s="28"/>
      <c r="F34" s="30"/>
      <c r="G34" s="31"/>
      <c r="H34" s="32"/>
      <c r="I34" s="31"/>
      <c r="J34" s="243" t="s">
        <v>57</v>
      </c>
      <c r="K34" s="243"/>
      <c r="L34" s="27"/>
      <c r="M34" s="27"/>
      <c r="N34" s="26"/>
    </row>
  </sheetData>
  <sheetProtection/>
  <mergeCells count="20">
    <mergeCell ref="A6:N6"/>
    <mergeCell ref="D9:G9"/>
    <mergeCell ref="E10:F10"/>
    <mergeCell ref="J34:K34"/>
    <mergeCell ref="B34:D34"/>
    <mergeCell ref="B8:B11"/>
    <mergeCell ref="H9:H11"/>
    <mergeCell ref="I10:I11"/>
    <mergeCell ref="L10:L11"/>
    <mergeCell ref="M10:M11"/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</mergeCells>
  <printOptions horizontalCentered="1"/>
  <pageMargins left="0.3937007874015748" right="0.3937007874015748" top="1" bottom="0.5" header="0.1968503937007874" footer="0.1968503937007874"/>
  <pageSetup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showZeros="0" tabSelected="1" zoomScale="50" zoomScaleNormal="50" zoomScaleSheetLayoutView="50" zoomScalePageLayoutView="0" workbookViewId="0" topLeftCell="A4">
      <pane xSplit="2" ySplit="4" topLeftCell="D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D37" sqref="D37"/>
    </sheetView>
  </sheetViews>
  <sheetFormatPr defaultColWidth="9.33203125" defaultRowHeight="12.75"/>
  <cols>
    <col min="1" max="1" width="12" style="17" customWidth="1"/>
    <col min="2" max="2" width="40.16015625" style="12" customWidth="1"/>
    <col min="3" max="3" width="21.33203125" style="1" customWidth="1"/>
    <col min="4" max="4" width="17.83203125" style="0" customWidth="1"/>
    <col min="5" max="5" width="18.33203125" style="0" customWidth="1"/>
    <col min="6" max="6" width="18.5" style="0" customWidth="1"/>
    <col min="7" max="7" width="20.83203125" style="0" customWidth="1"/>
    <col min="8" max="8" width="20.83203125" style="5" customWidth="1"/>
    <col min="9" max="9" width="15.5" style="0" customWidth="1"/>
    <col min="10" max="10" width="18" style="0" customWidth="1"/>
    <col min="11" max="11" width="19" style="0" customWidth="1"/>
    <col min="12" max="12" width="18.16015625" style="0" customWidth="1"/>
    <col min="13" max="13" width="17.83203125" style="0" customWidth="1"/>
    <col min="14" max="14" width="21.33203125" style="1" customWidth="1"/>
  </cols>
  <sheetData>
    <row r="1" spans="1:3" ht="12.75">
      <c r="A1" s="55"/>
      <c r="B1" s="54"/>
      <c r="C1" s="56"/>
    </row>
    <row r="2" spans="1:14" ht="105" customHeight="1" thickBot="1">
      <c r="A2" s="14"/>
      <c r="B2" s="54"/>
      <c r="N2" s="13" t="s">
        <v>31</v>
      </c>
    </row>
    <row r="3" spans="1:14" ht="26.25" customHeight="1" thickBot="1">
      <c r="A3" s="249" t="s">
        <v>23</v>
      </c>
      <c r="B3" s="52" t="s">
        <v>11</v>
      </c>
      <c r="C3" s="226" t="s">
        <v>4</v>
      </c>
      <c r="D3" s="227"/>
      <c r="E3" s="227"/>
      <c r="F3" s="227"/>
      <c r="G3" s="228"/>
      <c r="H3" s="232" t="s">
        <v>6</v>
      </c>
      <c r="I3" s="226"/>
      <c r="J3" s="226"/>
      <c r="K3" s="226"/>
      <c r="L3" s="226"/>
      <c r="M3" s="233"/>
      <c r="N3" s="229" t="s">
        <v>3</v>
      </c>
    </row>
    <row r="4" spans="1:14" ht="16.5" thickBot="1">
      <c r="A4" s="250"/>
      <c r="B4" s="49"/>
      <c r="C4" s="233" t="s">
        <v>5</v>
      </c>
      <c r="D4" s="232" t="s">
        <v>9</v>
      </c>
      <c r="E4" s="227"/>
      <c r="F4" s="227"/>
      <c r="G4" s="228"/>
      <c r="H4" s="247" t="s">
        <v>5</v>
      </c>
      <c r="I4" s="232" t="s">
        <v>9</v>
      </c>
      <c r="J4" s="227"/>
      <c r="K4" s="227"/>
      <c r="L4" s="227"/>
      <c r="M4" s="20"/>
      <c r="N4" s="230"/>
    </row>
    <row r="5" spans="1:14" ht="23.25" customHeight="1" thickBot="1">
      <c r="A5" s="251"/>
      <c r="B5" s="49"/>
      <c r="C5" s="238"/>
      <c r="D5" s="239" t="s">
        <v>95</v>
      </c>
      <c r="E5" s="232" t="s">
        <v>10</v>
      </c>
      <c r="F5" s="228"/>
      <c r="G5" s="241" t="s">
        <v>97</v>
      </c>
      <c r="H5" s="248"/>
      <c r="I5" s="239" t="s">
        <v>95</v>
      </c>
      <c r="J5" s="236" t="s">
        <v>10</v>
      </c>
      <c r="K5" s="237"/>
      <c r="L5" s="241" t="s">
        <v>99</v>
      </c>
      <c r="M5" s="241" t="s">
        <v>100</v>
      </c>
      <c r="N5" s="230"/>
    </row>
    <row r="6" spans="1:14" ht="68.25" customHeight="1" thickBot="1">
      <c r="A6" s="50" t="s">
        <v>22</v>
      </c>
      <c r="B6" s="53" t="s">
        <v>24</v>
      </c>
      <c r="C6" s="237"/>
      <c r="D6" s="254"/>
      <c r="E6" s="21" t="s">
        <v>17</v>
      </c>
      <c r="F6" s="22" t="s">
        <v>96</v>
      </c>
      <c r="G6" s="252"/>
      <c r="H6" s="255"/>
      <c r="I6" s="254"/>
      <c r="J6" s="21" t="s">
        <v>17</v>
      </c>
      <c r="K6" s="22" t="s">
        <v>98</v>
      </c>
      <c r="L6" s="252"/>
      <c r="M6" s="252"/>
      <c r="N6" s="253"/>
    </row>
    <row r="7" spans="1:14" ht="30.75" customHeight="1">
      <c r="A7" s="51">
        <v>1</v>
      </c>
      <c r="B7" s="67">
        <v>2</v>
      </c>
      <c r="C7" s="40">
        <v>3</v>
      </c>
      <c r="D7" s="24">
        <v>4</v>
      </c>
      <c r="E7" s="24">
        <v>5</v>
      </c>
      <c r="F7" s="24">
        <v>6</v>
      </c>
      <c r="G7" s="24">
        <v>7</v>
      </c>
      <c r="H7" s="23" t="s">
        <v>20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35" t="s">
        <v>2</v>
      </c>
    </row>
    <row r="8" spans="1:14" s="210" customFormat="1" ht="30.75" customHeight="1">
      <c r="A8" s="170" t="s">
        <v>120</v>
      </c>
      <c r="B8" s="212" t="s">
        <v>121</v>
      </c>
      <c r="C8" s="213">
        <f>D8+G8</f>
        <v>0</v>
      </c>
      <c r="D8" s="61">
        <f>D9</f>
        <v>0</v>
      </c>
      <c r="E8" s="61" t="str">
        <f>E9</f>
        <v>61700</v>
      </c>
      <c r="F8" s="61">
        <f>F9</f>
        <v>0</v>
      </c>
      <c r="G8" s="61">
        <f>G9</f>
        <v>0</v>
      </c>
      <c r="I8" s="61">
        <f>I9</f>
        <v>0</v>
      </c>
      <c r="J8" s="61">
        <f>J9</f>
        <v>0</v>
      </c>
      <c r="K8" s="61">
        <f>K9</f>
        <v>0</v>
      </c>
      <c r="L8" s="61">
        <f>L9</f>
        <v>0</v>
      </c>
      <c r="M8" s="61">
        <f>M9</f>
        <v>0</v>
      </c>
      <c r="N8" s="62">
        <f>SUM(H8,C8)</f>
        <v>0</v>
      </c>
    </row>
    <row r="9" spans="1:14" s="151" customFormat="1" ht="24.75" customHeight="1">
      <c r="A9" s="151" t="s">
        <v>122</v>
      </c>
      <c r="B9" s="214" t="s">
        <v>123</v>
      </c>
      <c r="C9" s="209">
        <f>D9+G9</f>
        <v>0</v>
      </c>
      <c r="E9" s="41" t="s">
        <v>124</v>
      </c>
      <c r="N9" s="46">
        <f aca="true" t="shared" si="0" ref="N9:N17">SUM(H9,C9)</f>
        <v>0</v>
      </c>
    </row>
    <row r="10" spans="1:14" s="59" customFormat="1" ht="37.5" customHeight="1">
      <c r="A10" s="210" t="s">
        <v>34</v>
      </c>
      <c r="B10" s="174" t="s">
        <v>88</v>
      </c>
      <c r="C10" s="60">
        <f>D10+G10</f>
        <v>7643100</v>
      </c>
      <c r="D10" s="61">
        <f>D14+D11+D12+D13+D17</f>
        <v>-288000</v>
      </c>
      <c r="E10" s="61">
        <f>E14+E11+E12+E13+E17</f>
        <v>0</v>
      </c>
      <c r="F10" s="61">
        <f>F14+F11+F12+F13+F17</f>
        <v>0</v>
      </c>
      <c r="G10" s="61">
        <f>G14+G11+G12+G13+G17</f>
        <v>7931100</v>
      </c>
      <c r="H10" s="61">
        <f aca="true" t="shared" si="1" ref="H10:M10">H14</f>
        <v>3853200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61">
        <f t="shared" si="1"/>
        <v>3853200</v>
      </c>
      <c r="M10" s="61">
        <f t="shared" si="1"/>
        <v>0</v>
      </c>
      <c r="N10" s="62">
        <f>SUM(H10,C10)</f>
        <v>11496300</v>
      </c>
    </row>
    <row r="11" spans="1:14" s="8" customFormat="1" ht="35.25" customHeight="1">
      <c r="A11" s="151" t="s">
        <v>112</v>
      </c>
      <c r="B11" s="211" t="s">
        <v>113</v>
      </c>
      <c r="C11" s="47">
        <f aca="true" t="shared" si="2" ref="C11:C17">SUM(G11,D11)</f>
        <v>0</v>
      </c>
      <c r="D11" s="41">
        <v>-244000</v>
      </c>
      <c r="E11" s="41"/>
      <c r="F11" s="41"/>
      <c r="G11" s="41">
        <v>244000</v>
      </c>
      <c r="H11" s="41"/>
      <c r="I11" s="41"/>
      <c r="J11" s="41"/>
      <c r="K11" s="41"/>
      <c r="L11" s="41"/>
      <c r="M11" s="41"/>
      <c r="N11" s="46">
        <f t="shared" si="0"/>
        <v>0</v>
      </c>
    </row>
    <row r="12" spans="1:14" s="8" customFormat="1" ht="89.25" customHeight="1">
      <c r="A12" s="151" t="s">
        <v>114</v>
      </c>
      <c r="B12" s="211" t="s">
        <v>115</v>
      </c>
      <c r="C12" s="47">
        <f t="shared" si="2"/>
        <v>0</v>
      </c>
      <c r="D12" s="41">
        <v>-44000</v>
      </c>
      <c r="E12" s="41"/>
      <c r="F12" s="41"/>
      <c r="G12" s="41">
        <v>44000</v>
      </c>
      <c r="H12" s="41"/>
      <c r="I12" s="41"/>
      <c r="J12" s="41"/>
      <c r="K12" s="41"/>
      <c r="L12" s="41"/>
      <c r="M12" s="41"/>
      <c r="N12" s="46">
        <f t="shared" si="0"/>
        <v>0</v>
      </c>
    </row>
    <row r="13" spans="1:14" s="8" customFormat="1" ht="26.25" customHeight="1">
      <c r="A13" s="151" t="s">
        <v>116</v>
      </c>
      <c r="B13" s="146" t="s">
        <v>117</v>
      </c>
      <c r="C13" s="47">
        <f t="shared" si="2"/>
        <v>6000</v>
      </c>
      <c r="D13" s="41">
        <v>6000</v>
      </c>
      <c r="E13" s="41"/>
      <c r="F13" s="41"/>
      <c r="G13" s="41"/>
      <c r="H13" s="41"/>
      <c r="I13" s="41"/>
      <c r="J13" s="41"/>
      <c r="K13" s="41"/>
      <c r="L13" s="41"/>
      <c r="M13" s="41"/>
      <c r="N13" s="46">
        <f t="shared" si="0"/>
        <v>6000</v>
      </c>
    </row>
    <row r="14" spans="1:14" s="8" customFormat="1" ht="22.5" customHeight="1">
      <c r="A14" s="151" t="s">
        <v>83</v>
      </c>
      <c r="B14" s="146" t="s">
        <v>84</v>
      </c>
      <c r="C14" s="47">
        <f t="shared" si="2"/>
        <v>7643100</v>
      </c>
      <c r="D14" s="41">
        <f aca="true" t="shared" si="3" ref="D14:M14">SUM(D15:D16)</f>
        <v>0</v>
      </c>
      <c r="E14" s="41">
        <f t="shared" si="3"/>
        <v>0</v>
      </c>
      <c r="F14" s="41">
        <f t="shared" si="3"/>
        <v>0</v>
      </c>
      <c r="G14" s="41">
        <f t="shared" si="3"/>
        <v>7643100</v>
      </c>
      <c r="H14" s="41">
        <f t="shared" si="3"/>
        <v>3853200</v>
      </c>
      <c r="I14" s="41">
        <f t="shared" si="3"/>
        <v>0</v>
      </c>
      <c r="J14" s="41">
        <f t="shared" si="3"/>
        <v>0</v>
      </c>
      <c r="K14" s="41">
        <f t="shared" si="3"/>
        <v>0</v>
      </c>
      <c r="L14" s="41">
        <f t="shared" si="3"/>
        <v>3853200</v>
      </c>
      <c r="M14" s="41">
        <f t="shared" si="3"/>
        <v>0</v>
      </c>
      <c r="N14" s="46">
        <f t="shared" si="0"/>
        <v>11496300</v>
      </c>
    </row>
    <row r="15" spans="1:14" s="8" customFormat="1" ht="66.75" customHeight="1">
      <c r="A15" s="151"/>
      <c r="B15" s="150" t="s">
        <v>81</v>
      </c>
      <c r="C15" s="47">
        <f t="shared" si="2"/>
        <v>0</v>
      </c>
      <c r="D15" s="44"/>
      <c r="E15" s="45"/>
      <c r="F15" s="45"/>
      <c r="G15" s="45"/>
      <c r="H15" s="172">
        <f aca="true" t="shared" si="4" ref="H15:H21">I15+L15</f>
        <v>3853200</v>
      </c>
      <c r="I15" s="45"/>
      <c r="J15" s="45"/>
      <c r="K15" s="45"/>
      <c r="L15" s="173">
        <v>3853200</v>
      </c>
      <c r="M15" s="45"/>
      <c r="N15" s="46">
        <f t="shared" si="0"/>
        <v>3853200</v>
      </c>
    </row>
    <row r="16" spans="1:14" s="8" customFormat="1" ht="51" customHeight="1">
      <c r="A16" s="151"/>
      <c r="B16" s="150" t="s">
        <v>82</v>
      </c>
      <c r="C16" s="47">
        <f t="shared" si="2"/>
        <v>7643100</v>
      </c>
      <c r="D16" s="44"/>
      <c r="E16" s="45"/>
      <c r="F16" s="45"/>
      <c r="G16" s="173">
        <v>7643100</v>
      </c>
      <c r="H16" s="172">
        <f t="shared" si="4"/>
        <v>0</v>
      </c>
      <c r="I16" s="45"/>
      <c r="J16" s="45"/>
      <c r="K16" s="45"/>
      <c r="L16" s="45"/>
      <c r="M16" s="45"/>
      <c r="N16" s="46">
        <f t="shared" si="0"/>
        <v>7643100</v>
      </c>
    </row>
    <row r="17" spans="1:14" s="8" customFormat="1" ht="41.25" customHeight="1">
      <c r="A17" s="151" t="s">
        <v>118</v>
      </c>
      <c r="B17" s="150" t="s">
        <v>119</v>
      </c>
      <c r="C17" s="47">
        <f t="shared" si="2"/>
        <v>-6000</v>
      </c>
      <c r="D17" s="44">
        <v>-6000</v>
      </c>
      <c r="E17" s="45"/>
      <c r="F17" s="45"/>
      <c r="G17" s="173"/>
      <c r="H17" s="172"/>
      <c r="I17" s="45"/>
      <c r="J17" s="45"/>
      <c r="K17" s="45"/>
      <c r="L17" s="45"/>
      <c r="M17" s="45"/>
      <c r="N17" s="46">
        <f t="shared" si="0"/>
        <v>-6000</v>
      </c>
    </row>
    <row r="18" spans="1:14" s="8" customFormat="1" ht="35.25" customHeight="1">
      <c r="A18" s="210" t="s">
        <v>45</v>
      </c>
      <c r="B18" s="63" t="s">
        <v>89</v>
      </c>
      <c r="C18" s="60">
        <f aca="true" t="shared" si="5" ref="C18:C24">D18+G18</f>
        <v>492900</v>
      </c>
      <c r="D18" s="148">
        <f>D19</f>
        <v>492900</v>
      </c>
      <c r="E18" s="148">
        <f>E19</f>
        <v>0</v>
      </c>
      <c r="F18" s="148">
        <f>F19</f>
        <v>0</v>
      </c>
      <c r="G18" s="148">
        <f>G19</f>
        <v>0</v>
      </c>
      <c r="H18" s="61">
        <f t="shared" si="4"/>
        <v>4052700</v>
      </c>
      <c r="I18" s="148">
        <f>I19</f>
        <v>0</v>
      </c>
      <c r="J18" s="148">
        <f>J19</f>
        <v>0</v>
      </c>
      <c r="K18" s="148">
        <f>K19</f>
        <v>0</v>
      </c>
      <c r="L18" s="148">
        <f>L19</f>
        <v>4052700</v>
      </c>
      <c r="M18" s="148">
        <f>M19</f>
        <v>0</v>
      </c>
      <c r="N18" s="62">
        <f aca="true" t="shared" si="6" ref="N18:N32">SUM(H18,C18)</f>
        <v>4545600</v>
      </c>
    </row>
    <row r="19" spans="1:14" s="8" customFormat="1" ht="22.5" customHeight="1">
      <c r="A19" s="151" t="s">
        <v>67</v>
      </c>
      <c r="B19" s="146" t="s">
        <v>68</v>
      </c>
      <c r="C19" s="47">
        <f t="shared" si="5"/>
        <v>492900</v>
      </c>
      <c r="D19" s="41">
        <f>D20+D21</f>
        <v>492900</v>
      </c>
      <c r="E19" s="41">
        <f>E20+E21</f>
        <v>0</v>
      </c>
      <c r="F19" s="41">
        <f>F20+F21</f>
        <v>0</v>
      </c>
      <c r="G19" s="41">
        <f>G20+G21</f>
        <v>0</v>
      </c>
      <c r="H19" s="42">
        <f t="shared" si="4"/>
        <v>4052700</v>
      </c>
      <c r="I19" s="41">
        <f>I20+I21</f>
        <v>0</v>
      </c>
      <c r="J19" s="41">
        <f>J20+J21</f>
        <v>0</v>
      </c>
      <c r="K19" s="41">
        <f>K20+K21</f>
        <v>0</v>
      </c>
      <c r="L19" s="41">
        <f>L20+L21</f>
        <v>4052700</v>
      </c>
      <c r="M19" s="41">
        <f>M20+M21</f>
        <v>0</v>
      </c>
      <c r="N19" s="46">
        <f t="shared" si="6"/>
        <v>4545600</v>
      </c>
    </row>
    <row r="20" spans="1:14" s="8" customFormat="1" ht="91.5" customHeight="1">
      <c r="A20" s="151"/>
      <c r="B20" s="164" t="s">
        <v>69</v>
      </c>
      <c r="C20" s="47">
        <f t="shared" si="5"/>
        <v>492900</v>
      </c>
      <c r="D20" s="41">
        <v>492900</v>
      </c>
      <c r="E20" s="41"/>
      <c r="F20" s="41"/>
      <c r="G20" s="41"/>
      <c r="H20" s="42">
        <f t="shared" si="4"/>
        <v>0</v>
      </c>
      <c r="I20" s="41"/>
      <c r="J20" s="41"/>
      <c r="K20" s="41"/>
      <c r="L20" s="41"/>
      <c r="M20" s="41"/>
      <c r="N20" s="46">
        <f t="shared" si="6"/>
        <v>492900</v>
      </c>
    </row>
    <row r="21" spans="1:14" s="8" customFormat="1" ht="91.5" customHeight="1">
      <c r="A21" s="151"/>
      <c r="B21" s="164" t="s">
        <v>70</v>
      </c>
      <c r="C21" s="47">
        <f t="shared" si="5"/>
        <v>0</v>
      </c>
      <c r="D21" s="41"/>
      <c r="E21" s="41"/>
      <c r="F21" s="41"/>
      <c r="G21" s="41"/>
      <c r="H21" s="42">
        <f t="shared" si="4"/>
        <v>4052700</v>
      </c>
      <c r="I21" s="41"/>
      <c r="J21" s="41"/>
      <c r="K21" s="41"/>
      <c r="L21" s="41">
        <v>4052700</v>
      </c>
      <c r="M21" s="41"/>
      <c r="N21" s="46">
        <f t="shared" si="6"/>
        <v>4052700</v>
      </c>
    </row>
    <row r="22" spans="1:14" s="8" customFormat="1" ht="36.75" customHeight="1">
      <c r="A22" s="210" t="s">
        <v>58</v>
      </c>
      <c r="B22" s="171" t="s">
        <v>103</v>
      </c>
      <c r="C22" s="60">
        <f t="shared" si="5"/>
        <v>922600</v>
      </c>
      <c r="D22" s="148">
        <f>D23</f>
        <v>122200</v>
      </c>
      <c r="E22" s="80">
        <f>E23</f>
        <v>0</v>
      </c>
      <c r="F22" s="148">
        <f>F23</f>
        <v>0</v>
      </c>
      <c r="G22" s="148">
        <f>G23</f>
        <v>800400</v>
      </c>
      <c r="H22" s="60"/>
      <c r="I22" s="80">
        <f>I23</f>
        <v>0</v>
      </c>
      <c r="J22" s="148">
        <f>J23</f>
        <v>0</v>
      </c>
      <c r="K22" s="148">
        <f>K23</f>
        <v>0</v>
      </c>
      <c r="L22" s="148">
        <f>L23</f>
        <v>0</v>
      </c>
      <c r="M22" s="148">
        <f>M23</f>
        <v>0</v>
      </c>
      <c r="N22" s="62">
        <f t="shared" si="6"/>
        <v>922600</v>
      </c>
    </row>
    <row r="23" spans="1:14" s="8" customFormat="1" ht="47.25" customHeight="1">
      <c r="A23" s="151" t="s">
        <v>71</v>
      </c>
      <c r="B23" s="165" t="s">
        <v>85</v>
      </c>
      <c r="C23" s="47">
        <f t="shared" si="5"/>
        <v>922600</v>
      </c>
      <c r="D23" s="41">
        <v>122200</v>
      </c>
      <c r="E23" s="41"/>
      <c r="F23" s="41"/>
      <c r="G23" s="41">
        <v>800400</v>
      </c>
      <c r="H23" s="152"/>
      <c r="I23" s="41"/>
      <c r="J23" s="41"/>
      <c r="K23" s="41"/>
      <c r="L23" s="41"/>
      <c r="M23" s="41"/>
      <c r="N23" s="46">
        <f t="shared" si="6"/>
        <v>922600</v>
      </c>
    </row>
    <row r="24" spans="1:14" s="8" customFormat="1" ht="63" customHeight="1">
      <c r="A24" s="145"/>
      <c r="B24" s="165" t="s">
        <v>72</v>
      </c>
      <c r="C24" s="47">
        <f t="shared" si="5"/>
        <v>922600</v>
      </c>
      <c r="D24" s="41">
        <v>122200</v>
      </c>
      <c r="E24" s="41"/>
      <c r="F24" s="41"/>
      <c r="G24" s="41">
        <v>800400</v>
      </c>
      <c r="H24" s="152"/>
      <c r="I24" s="41"/>
      <c r="J24" s="41"/>
      <c r="K24" s="41"/>
      <c r="L24" s="41"/>
      <c r="M24" s="41"/>
      <c r="N24" s="46">
        <f t="shared" si="6"/>
        <v>922600</v>
      </c>
    </row>
    <row r="25" spans="1:14" s="8" customFormat="1" ht="33.75" customHeight="1">
      <c r="A25" s="210" t="s">
        <v>128</v>
      </c>
      <c r="B25" s="63" t="s">
        <v>131</v>
      </c>
      <c r="C25" s="60"/>
      <c r="D25" s="80"/>
      <c r="E25" s="80"/>
      <c r="F25" s="80"/>
      <c r="G25" s="80"/>
      <c r="H25" s="61">
        <f aca="true" t="shared" si="7" ref="H25:H30">I25+L25</f>
        <v>129900</v>
      </c>
      <c r="I25" s="80">
        <f>I26</f>
        <v>0</v>
      </c>
      <c r="J25" s="80">
        <f>J26</f>
        <v>0</v>
      </c>
      <c r="K25" s="80">
        <f>K26</f>
        <v>0</v>
      </c>
      <c r="L25" s="148">
        <f>L26</f>
        <v>129900</v>
      </c>
      <c r="M25" s="148">
        <f>M26</f>
        <v>129900</v>
      </c>
      <c r="N25" s="62">
        <f t="shared" si="6"/>
        <v>129900</v>
      </c>
    </row>
    <row r="26" spans="1:14" s="8" customFormat="1" ht="24" customHeight="1">
      <c r="A26" s="151" t="s">
        <v>129</v>
      </c>
      <c r="B26" s="150" t="s">
        <v>130</v>
      </c>
      <c r="C26" s="47"/>
      <c r="D26" s="41"/>
      <c r="E26" s="41"/>
      <c r="F26" s="41"/>
      <c r="G26" s="41"/>
      <c r="H26" s="57">
        <f t="shared" si="7"/>
        <v>129900</v>
      </c>
      <c r="I26" s="41"/>
      <c r="J26" s="41"/>
      <c r="K26" s="41"/>
      <c r="L26" s="41">
        <v>129900</v>
      </c>
      <c r="M26" s="41">
        <v>129900</v>
      </c>
      <c r="N26" s="46">
        <f t="shared" si="6"/>
        <v>129900</v>
      </c>
    </row>
    <row r="27" spans="1:14" s="8" customFormat="1" ht="52.5" customHeight="1">
      <c r="A27" s="210" t="s">
        <v>55</v>
      </c>
      <c r="B27" s="63" t="s">
        <v>56</v>
      </c>
      <c r="C27" s="60">
        <f>D27+G27</f>
        <v>0</v>
      </c>
      <c r="D27" s="80"/>
      <c r="E27" s="80"/>
      <c r="F27" s="80"/>
      <c r="G27" s="80"/>
      <c r="H27" s="61">
        <f t="shared" si="7"/>
        <v>2495100</v>
      </c>
      <c r="I27" s="80">
        <f>I29+I28</f>
        <v>0</v>
      </c>
      <c r="J27" s="80">
        <f>J29+J28</f>
        <v>0</v>
      </c>
      <c r="K27" s="80">
        <f>K29+K28</f>
        <v>0</v>
      </c>
      <c r="L27" s="148">
        <f>L29+L28</f>
        <v>2495100</v>
      </c>
      <c r="M27" s="148">
        <f>M29+M28</f>
        <v>2495100</v>
      </c>
      <c r="N27" s="62">
        <f t="shared" si="6"/>
        <v>2495100</v>
      </c>
    </row>
    <row r="28" spans="1:14" s="8" customFormat="1" ht="21.75" customHeight="1">
      <c r="A28" s="151" t="s">
        <v>129</v>
      </c>
      <c r="B28" s="206" t="s">
        <v>130</v>
      </c>
      <c r="C28" s="47"/>
      <c r="D28" s="41"/>
      <c r="E28" s="41"/>
      <c r="F28" s="41"/>
      <c r="G28" s="41"/>
      <c r="H28" s="57">
        <f t="shared" si="7"/>
        <v>-129900</v>
      </c>
      <c r="I28" s="41"/>
      <c r="J28" s="41"/>
      <c r="K28" s="41"/>
      <c r="L28" s="41">
        <v>-129900</v>
      </c>
      <c r="M28" s="41">
        <v>-129900</v>
      </c>
      <c r="N28" s="46">
        <f t="shared" si="6"/>
        <v>-129900</v>
      </c>
    </row>
    <row r="29" spans="1:14" s="8" customFormat="1" ht="39.75" customHeight="1">
      <c r="A29" s="151" t="s">
        <v>104</v>
      </c>
      <c r="B29" s="206" t="s">
        <v>106</v>
      </c>
      <c r="C29" s="47">
        <f>D29+G29</f>
        <v>0</v>
      </c>
      <c r="D29" s="41"/>
      <c r="E29" s="41"/>
      <c r="F29" s="41"/>
      <c r="G29" s="41"/>
      <c r="H29" s="57">
        <f t="shared" si="7"/>
        <v>2625000</v>
      </c>
      <c r="I29" s="41">
        <f>I30</f>
        <v>0</v>
      </c>
      <c r="J29" s="41">
        <f>J30</f>
        <v>0</v>
      </c>
      <c r="K29" s="41">
        <f>K30</f>
        <v>0</v>
      </c>
      <c r="L29" s="41">
        <f>L30</f>
        <v>2625000</v>
      </c>
      <c r="M29" s="41">
        <f>M30</f>
        <v>2625000</v>
      </c>
      <c r="N29" s="46">
        <f t="shared" si="6"/>
        <v>2625000</v>
      </c>
    </row>
    <row r="30" spans="1:14" s="8" customFormat="1" ht="76.5">
      <c r="A30" s="145"/>
      <c r="B30" s="165" t="s">
        <v>86</v>
      </c>
      <c r="C30" s="47">
        <f>D30+G30</f>
        <v>0</v>
      </c>
      <c r="D30" s="41"/>
      <c r="E30" s="41"/>
      <c r="F30" s="41"/>
      <c r="G30" s="41"/>
      <c r="H30" s="57">
        <f t="shared" si="7"/>
        <v>2625000</v>
      </c>
      <c r="I30" s="41"/>
      <c r="J30" s="41"/>
      <c r="K30" s="41"/>
      <c r="L30" s="41">
        <v>2625000</v>
      </c>
      <c r="M30" s="41">
        <v>2625000</v>
      </c>
      <c r="N30" s="157">
        <f>SUM(H30,C30)</f>
        <v>2625000</v>
      </c>
    </row>
    <row r="31" spans="1:14" s="59" customFormat="1" ht="37.5" customHeight="1">
      <c r="A31" s="210" t="s">
        <v>26</v>
      </c>
      <c r="B31" s="63" t="s">
        <v>7</v>
      </c>
      <c r="C31" s="60">
        <f>D31+G31</f>
        <v>2625000</v>
      </c>
      <c r="D31" s="61">
        <f>D32</f>
        <v>0</v>
      </c>
      <c r="E31" s="61">
        <f>E32</f>
        <v>0</v>
      </c>
      <c r="F31" s="61">
        <f>F32</f>
        <v>0</v>
      </c>
      <c r="G31" s="61">
        <f>G32</f>
        <v>2625000</v>
      </c>
      <c r="H31" s="61"/>
      <c r="I31" s="61"/>
      <c r="J31" s="61"/>
      <c r="K31" s="61"/>
      <c r="L31" s="61"/>
      <c r="M31" s="61"/>
      <c r="N31" s="62">
        <f t="shared" si="6"/>
        <v>2625000</v>
      </c>
    </row>
    <row r="32" spans="1:14" s="8" customFormat="1" ht="41.25" customHeight="1" thickBot="1">
      <c r="A32" s="158" t="s">
        <v>52</v>
      </c>
      <c r="B32" s="159" t="s">
        <v>53</v>
      </c>
      <c r="C32" s="160">
        <f>D32+G32</f>
        <v>2625000</v>
      </c>
      <c r="D32" s="161"/>
      <c r="E32" s="161"/>
      <c r="F32" s="161"/>
      <c r="G32" s="161">
        <v>2625000</v>
      </c>
      <c r="H32" s="162"/>
      <c r="I32" s="161"/>
      <c r="J32" s="161"/>
      <c r="K32" s="161"/>
      <c r="L32" s="161"/>
      <c r="M32" s="161"/>
      <c r="N32" s="163">
        <f t="shared" si="6"/>
        <v>2625000</v>
      </c>
    </row>
    <row r="33" spans="1:14" s="59" customFormat="1" ht="23.25" customHeight="1" thickBot="1">
      <c r="A33" s="75"/>
      <c r="B33" s="77" t="s">
        <v>25</v>
      </c>
      <c r="C33" s="142">
        <f>C10+C18+C22+C27+C31+C8+C25</f>
        <v>11683600</v>
      </c>
      <c r="D33" s="142">
        <f aca="true" t="shared" si="8" ref="D33:N33">D10+D18+D22+D27+D31+D8+D25</f>
        <v>327100</v>
      </c>
      <c r="E33" s="142">
        <f t="shared" si="8"/>
        <v>61700</v>
      </c>
      <c r="F33" s="142">
        <f t="shared" si="8"/>
        <v>0</v>
      </c>
      <c r="G33" s="142">
        <f t="shared" si="8"/>
        <v>11356500</v>
      </c>
      <c r="H33" s="142">
        <f t="shared" si="8"/>
        <v>10530900</v>
      </c>
      <c r="I33" s="142">
        <f t="shared" si="8"/>
        <v>0</v>
      </c>
      <c r="J33" s="142">
        <f t="shared" si="8"/>
        <v>0</v>
      </c>
      <c r="K33" s="142">
        <f t="shared" si="8"/>
        <v>0</v>
      </c>
      <c r="L33" s="142">
        <f t="shared" si="8"/>
        <v>10530900</v>
      </c>
      <c r="M33" s="142">
        <f t="shared" si="8"/>
        <v>2625000</v>
      </c>
      <c r="N33" s="142">
        <f t="shared" si="8"/>
        <v>22214500</v>
      </c>
    </row>
    <row r="34" spans="1:14" s="59" customFormat="1" ht="28.5" customHeight="1">
      <c r="A34" s="58"/>
      <c r="B34" s="78" t="s">
        <v>13</v>
      </c>
      <c r="C34" s="64">
        <f>C35+C38+C41+C45+C47+C43</f>
        <v>-7815255</v>
      </c>
      <c r="D34" s="64">
        <f aca="true" t="shared" si="9" ref="D34:N34">D35+D38+D41+D45+D47+D43</f>
        <v>28245</v>
      </c>
      <c r="E34" s="64">
        <f t="shared" si="9"/>
        <v>0</v>
      </c>
      <c r="F34" s="64">
        <f t="shared" si="9"/>
        <v>0</v>
      </c>
      <c r="G34" s="64">
        <f t="shared" si="9"/>
        <v>-7843500</v>
      </c>
      <c r="H34" s="64">
        <f t="shared" si="9"/>
        <v>-7905900</v>
      </c>
      <c r="I34" s="64">
        <f t="shared" si="9"/>
        <v>0</v>
      </c>
      <c r="J34" s="64">
        <f t="shared" si="9"/>
        <v>0</v>
      </c>
      <c r="K34" s="64">
        <f t="shared" si="9"/>
        <v>0</v>
      </c>
      <c r="L34" s="64">
        <f t="shared" si="9"/>
        <v>-7905900</v>
      </c>
      <c r="M34" s="64">
        <f t="shared" si="9"/>
        <v>0</v>
      </c>
      <c r="N34" s="64">
        <f t="shared" si="9"/>
        <v>-15721155</v>
      </c>
    </row>
    <row r="35" spans="1:14" s="59" customFormat="1" ht="27.75" customHeight="1">
      <c r="A35" s="170" t="s">
        <v>34</v>
      </c>
      <c r="B35" s="171" t="s">
        <v>35</v>
      </c>
      <c r="C35" s="60">
        <f>SUM(G35,D35)</f>
        <v>-7643100</v>
      </c>
      <c r="D35" s="64">
        <f>D36+D37</f>
        <v>0</v>
      </c>
      <c r="E35" s="64">
        <f>E36+E37</f>
        <v>0</v>
      </c>
      <c r="F35" s="64">
        <f>F36+F37</f>
        <v>0</v>
      </c>
      <c r="G35" s="64">
        <f>G36+G37</f>
        <v>-7643100</v>
      </c>
      <c r="H35" s="64">
        <f aca="true" t="shared" si="10" ref="H35:H40">I35+L35</f>
        <v>-3853200</v>
      </c>
      <c r="I35" s="64">
        <f>I36+I37</f>
        <v>0</v>
      </c>
      <c r="J35" s="64">
        <f>J36+J37</f>
        <v>0</v>
      </c>
      <c r="K35" s="64">
        <f>K36+K37</f>
        <v>0</v>
      </c>
      <c r="L35" s="64">
        <f>L36+L37</f>
        <v>-3853200</v>
      </c>
      <c r="M35" s="64">
        <f>M36+M37</f>
        <v>0</v>
      </c>
      <c r="N35" s="62">
        <f>SUM(H35,C35)</f>
        <v>-11496300</v>
      </c>
    </row>
    <row r="36" spans="1:14" ht="67.5" customHeight="1">
      <c r="A36" s="151" t="s">
        <v>78</v>
      </c>
      <c r="B36" s="150" t="s">
        <v>79</v>
      </c>
      <c r="C36" s="47">
        <f>SUM(G36,D36)</f>
        <v>0</v>
      </c>
      <c r="D36" s="44"/>
      <c r="E36" s="45"/>
      <c r="F36" s="45"/>
      <c r="G36" s="45"/>
      <c r="H36" s="172">
        <f t="shared" si="10"/>
        <v>-3853200</v>
      </c>
      <c r="I36" s="45"/>
      <c r="J36" s="45"/>
      <c r="K36" s="45"/>
      <c r="L36" s="173">
        <v>-3853200</v>
      </c>
      <c r="M36" s="45"/>
      <c r="N36" s="46">
        <f>SUM(H36,C36)</f>
        <v>-3853200</v>
      </c>
    </row>
    <row r="37" spans="1:14" ht="54" customHeight="1">
      <c r="A37" s="151" t="s">
        <v>90</v>
      </c>
      <c r="B37" s="150" t="s">
        <v>80</v>
      </c>
      <c r="C37" s="47">
        <f>SUM(G37,D37)</f>
        <v>-7643100</v>
      </c>
      <c r="D37" s="44"/>
      <c r="E37" s="45"/>
      <c r="F37" s="45"/>
      <c r="G37" s="173">
        <v>-7643100</v>
      </c>
      <c r="H37" s="172">
        <f t="shared" si="10"/>
        <v>0</v>
      </c>
      <c r="I37" s="45"/>
      <c r="J37" s="45"/>
      <c r="K37" s="45"/>
      <c r="L37" s="45"/>
      <c r="M37" s="45"/>
      <c r="N37" s="46">
        <f>SUM(H37,C37)</f>
        <v>-7643100</v>
      </c>
    </row>
    <row r="38" spans="1:14" s="8" customFormat="1" ht="23.25" customHeight="1">
      <c r="A38" s="170" t="s">
        <v>45</v>
      </c>
      <c r="B38" s="63" t="s">
        <v>46</v>
      </c>
      <c r="C38" s="60">
        <f>D38+G38</f>
        <v>-492900</v>
      </c>
      <c r="D38" s="148">
        <f>D40+D39</f>
        <v>-492900</v>
      </c>
      <c r="E38" s="148">
        <f>E40+E39</f>
        <v>0</v>
      </c>
      <c r="F38" s="148">
        <f>F40+F39</f>
        <v>0</v>
      </c>
      <c r="G38" s="148">
        <f>G40+G39</f>
        <v>0</v>
      </c>
      <c r="H38" s="61">
        <f t="shared" si="10"/>
        <v>-4052700</v>
      </c>
      <c r="I38" s="148">
        <f aca="true" t="shared" si="11" ref="I38:N38">I40+I39</f>
        <v>0</v>
      </c>
      <c r="J38" s="148">
        <f t="shared" si="11"/>
        <v>0</v>
      </c>
      <c r="K38" s="148">
        <f t="shared" si="11"/>
        <v>0</v>
      </c>
      <c r="L38" s="148">
        <f t="shared" si="11"/>
        <v>-4052700</v>
      </c>
      <c r="M38" s="148">
        <f t="shared" si="11"/>
        <v>0</v>
      </c>
      <c r="N38" s="148">
        <f t="shared" si="11"/>
        <v>-4545600</v>
      </c>
    </row>
    <row r="39" spans="1:14" ht="78.75" customHeight="1">
      <c r="A39" s="151" t="s">
        <v>66</v>
      </c>
      <c r="B39" s="164" t="s">
        <v>65</v>
      </c>
      <c r="C39" s="47">
        <f>SUM(G39,D39)</f>
        <v>-492900</v>
      </c>
      <c r="D39" s="144">
        <v>-492900</v>
      </c>
      <c r="E39" s="79"/>
      <c r="F39" s="79"/>
      <c r="G39" s="79"/>
      <c r="H39" s="57">
        <f t="shared" si="10"/>
        <v>0</v>
      </c>
      <c r="I39" s="79"/>
      <c r="J39" s="79"/>
      <c r="K39" s="45"/>
      <c r="L39" s="44"/>
      <c r="M39" s="45"/>
      <c r="N39" s="46">
        <f>SUM(H39,C39)</f>
        <v>-492900</v>
      </c>
    </row>
    <row r="40" spans="1:14" ht="90" customHeight="1">
      <c r="A40" s="151" t="s">
        <v>63</v>
      </c>
      <c r="B40" s="164" t="s">
        <v>64</v>
      </c>
      <c r="C40" s="47">
        <f>SUM(G40,D40)</f>
        <v>0</v>
      </c>
      <c r="D40" s="144"/>
      <c r="E40" s="79"/>
      <c r="F40" s="79"/>
      <c r="G40" s="79"/>
      <c r="H40" s="57">
        <f t="shared" si="10"/>
        <v>-4052700</v>
      </c>
      <c r="I40" s="79"/>
      <c r="J40" s="79"/>
      <c r="K40" s="45"/>
      <c r="L40" s="44">
        <v>-4052700</v>
      </c>
      <c r="M40" s="45"/>
      <c r="N40" s="46">
        <f>SUM(H40,C40)</f>
        <v>-4052700</v>
      </c>
    </row>
    <row r="41" spans="1:14" s="8" customFormat="1" ht="39" customHeight="1">
      <c r="A41" s="170" t="s">
        <v>58</v>
      </c>
      <c r="B41" s="171" t="s">
        <v>103</v>
      </c>
      <c r="C41" s="60">
        <f>D41+G41</f>
        <v>-922600</v>
      </c>
      <c r="D41" s="148">
        <f>D42</f>
        <v>-122200</v>
      </c>
      <c r="E41" s="148">
        <f>E42</f>
        <v>0</v>
      </c>
      <c r="F41" s="148">
        <f>F42</f>
        <v>0</v>
      </c>
      <c r="G41" s="148">
        <f>G42</f>
        <v>-800400</v>
      </c>
      <c r="H41" s="61"/>
      <c r="I41" s="80"/>
      <c r="J41" s="80"/>
      <c r="K41" s="80"/>
      <c r="L41" s="80"/>
      <c r="M41" s="80"/>
      <c r="N41" s="148">
        <f>N42</f>
        <v>-922600</v>
      </c>
    </row>
    <row r="42" spans="1:14" ht="52.5" customHeight="1">
      <c r="A42" s="204" t="s">
        <v>62</v>
      </c>
      <c r="B42" s="150" t="s">
        <v>61</v>
      </c>
      <c r="C42" s="47">
        <f>SUM(G42,D42)</f>
        <v>-922600</v>
      </c>
      <c r="D42" s="144">
        <v>-122200</v>
      </c>
      <c r="E42" s="79"/>
      <c r="F42" s="79"/>
      <c r="G42" s="205">
        <v>-800400</v>
      </c>
      <c r="H42" s="47"/>
      <c r="I42" s="79"/>
      <c r="J42" s="79"/>
      <c r="K42" s="45"/>
      <c r="L42" s="44"/>
      <c r="M42" s="45"/>
      <c r="N42" s="46">
        <f>SUM(H42,C42)</f>
        <v>-922600</v>
      </c>
    </row>
    <row r="43" spans="1:14" s="8" customFormat="1" ht="42.75" customHeight="1">
      <c r="A43" s="170" t="s">
        <v>109</v>
      </c>
      <c r="B43" s="171" t="s">
        <v>110</v>
      </c>
      <c r="C43" s="60">
        <f>D43+G43</f>
        <v>627345</v>
      </c>
      <c r="D43" s="148">
        <f>D44</f>
        <v>627345</v>
      </c>
      <c r="E43" s="148">
        <f>E44</f>
        <v>0</v>
      </c>
      <c r="F43" s="148">
        <f>F44</f>
        <v>0</v>
      </c>
      <c r="G43" s="148">
        <f>G44</f>
        <v>0</v>
      </c>
      <c r="H43" s="61"/>
      <c r="I43" s="80"/>
      <c r="J43" s="80"/>
      <c r="K43" s="80"/>
      <c r="L43" s="80"/>
      <c r="M43" s="80"/>
      <c r="N43" s="148">
        <f>N44</f>
        <v>627345</v>
      </c>
    </row>
    <row r="44" spans="1:14" ht="123" customHeight="1">
      <c r="A44" s="151" t="s">
        <v>107</v>
      </c>
      <c r="B44" s="207" t="s">
        <v>108</v>
      </c>
      <c r="C44" s="47">
        <f>SUM(G44,D44)</f>
        <v>627345</v>
      </c>
      <c r="D44" s="44">
        <v>627345</v>
      </c>
      <c r="E44" s="79"/>
      <c r="F44" s="79"/>
      <c r="G44" s="205"/>
      <c r="H44" s="47"/>
      <c r="I44" s="79"/>
      <c r="J44" s="79"/>
      <c r="K44" s="45"/>
      <c r="L44" s="44"/>
      <c r="M44" s="45"/>
      <c r="N44" s="46">
        <f>SUM(H44,C44)</f>
        <v>627345</v>
      </c>
    </row>
    <row r="45" spans="1:14" ht="50.25" customHeight="1">
      <c r="A45" s="170" t="s">
        <v>75</v>
      </c>
      <c r="B45" s="171" t="s">
        <v>87</v>
      </c>
      <c r="C45" s="60">
        <f>D45+G45</f>
        <v>600000</v>
      </c>
      <c r="D45" s="61"/>
      <c r="E45" s="61"/>
      <c r="F45" s="61"/>
      <c r="G45" s="61">
        <f>G46</f>
        <v>600000</v>
      </c>
      <c r="H45" s="61"/>
      <c r="I45" s="61"/>
      <c r="J45" s="61"/>
      <c r="K45" s="61"/>
      <c r="L45" s="61"/>
      <c r="M45" s="61"/>
      <c r="N45" s="184">
        <f>SUM(H45,C45)</f>
        <v>600000</v>
      </c>
    </row>
    <row r="46" spans="1:14" ht="75.75" customHeight="1">
      <c r="A46" s="151" t="s">
        <v>76</v>
      </c>
      <c r="B46" s="164" t="s">
        <v>74</v>
      </c>
      <c r="C46" s="47">
        <f>D46+G46</f>
        <v>600000</v>
      </c>
      <c r="D46" s="41"/>
      <c r="E46" s="41"/>
      <c r="F46" s="41"/>
      <c r="G46" s="41">
        <v>600000</v>
      </c>
      <c r="H46" s="152"/>
      <c r="I46" s="41"/>
      <c r="J46" s="41"/>
      <c r="K46" s="41"/>
      <c r="L46" s="41"/>
      <c r="M46" s="41"/>
      <c r="N46" s="46">
        <f>SUM(H46,C46)</f>
        <v>600000</v>
      </c>
    </row>
    <row r="47" spans="1:14" ht="32.25" customHeight="1">
      <c r="A47" s="170" t="s">
        <v>26</v>
      </c>
      <c r="B47" s="171" t="s">
        <v>7</v>
      </c>
      <c r="C47" s="60">
        <f>C48</f>
        <v>16000</v>
      </c>
      <c r="D47" s="61">
        <f aca="true" t="shared" si="12" ref="D47:N47">D48</f>
        <v>16000</v>
      </c>
      <c r="E47" s="61">
        <f t="shared" si="12"/>
        <v>0</v>
      </c>
      <c r="F47" s="61">
        <f t="shared" si="12"/>
        <v>0</v>
      </c>
      <c r="G47" s="61">
        <f t="shared" si="12"/>
        <v>0</v>
      </c>
      <c r="H47" s="61">
        <f t="shared" si="12"/>
        <v>0</v>
      </c>
      <c r="I47" s="61">
        <f t="shared" si="12"/>
        <v>0</v>
      </c>
      <c r="J47" s="61">
        <f t="shared" si="12"/>
        <v>0</v>
      </c>
      <c r="K47" s="61">
        <f t="shared" si="12"/>
        <v>0</v>
      </c>
      <c r="L47" s="61">
        <f t="shared" si="12"/>
        <v>0</v>
      </c>
      <c r="M47" s="61">
        <f t="shared" si="12"/>
        <v>0</v>
      </c>
      <c r="N47" s="184">
        <f t="shared" si="12"/>
        <v>16000</v>
      </c>
    </row>
    <row r="48" spans="1:14" s="187" customFormat="1" ht="76.5" customHeight="1" thickBot="1">
      <c r="A48" s="151" t="s">
        <v>102</v>
      </c>
      <c r="B48" s="189" t="s">
        <v>101</v>
      </c>
      <c r="C48" s="47">
        <f>D48+G48</f>
        <v>16000</v>
      </c>
      <c r="D48" s="156">
        <v>16000</v>
      </c>
      <c r="E48" s="156"/>
      <c r="F48" s="156"/>
      <c r="G48" s="156"/>
      <c r="H48" s="201"/>
      <c r="I48" s="156"/>
      <c r="J48" s="156"/>
      <c r="K48" s="202"/>
      <c r="L48" s="202"/>
      <c r="M48" s="202"/>
      <c r="N48" s="203">
        <f>SUM(H48,C48)</f>
        <v>16000</v>
      </c>
    </row>
    <row r="49" spans="1:14" s="59" customFormat="1" ht="33" customHeight="1" thickBot="1">
      <c r="A49" s="65"/>
      <c r="B49" s="66" t="s">
        <v>30</v>
      </c>
      <c r="C49" s="76">
        <f aca="true" t="shared" si="13" ref="C49:N49">C33+C34</f>
        <v>3868345</v>
      </c>
      <c r="D49" s="76">
        <f t="shared" si="13"/>
        <v>355345</v>
      </c>
      <c r="E49" s="76">
        <f t="shared" si="13"/>
        <v>61700</v>
      </c>
      <c r="F49" s="76">
        <f t="shared" si="13"/>
        <v>0</v>
      </c>
      <c r="G49" s="76">
        <f t="shared" si="13"/>
        <v>3513000</v>
      </c>
      <c r="H49" s="76">
        <f t="shared" si="13"/>
        <v>2625000</v>
      </c>
      <c r="I49" s="76">
        <f t="shared" si="13"/>
        <v>0</v>
      </c>
      <c r="J49" s="76">
        <f t="shared" si="13"/>
        <v>0</v>
      </c>
      <c r="K49" s="81">
        <f t="shared" si="13"/>
        <v>0</v>
      </c>
      <c r="L49" s="81">
        <f t="shared" si="13"/>
        <v>2625000</v>
      </c>
      <c r="M49" s="81">
        <f t="shared" si="13"/>
        <v>2625000</v>
      </c>
      <c r="N49" s="82">
        <f t="shared" si="13"/>
        <v>6493345</v>
      </c>
    </row>
    <row r="50" spans="1:14" ht="13.5" customHeight="1">
      <c r="A50" s="36"/>
      <c r="C50" s="4"/>
      <c r="D50" s="2"/>
      <c r="E50" s="2"/>
      <c r="F50" s="2"/>
      <c r="G50" s="2"/>
      <c r="H50" s="6"/>
      <c r="I50" s="2"/>
      <c r="J50" s="2"/>
      <c r="K50" s="2"/>
      <c r="L50" s="2"/>
      <c r="M50" s="2"/>
      <c r="N50" s="4"/>
    </row>
    <row r="51" spans="1:14" ht="18.75">
      <c r="A51" s="15"/>
      <c r="B51" s="18"/>
      <c r="C51" s="4"/>
      <c r="D51" s="2"/>
      <c r="E51" s="2"/>
      <c r="F51" s="2"/>
      <c r="G51" s="2"/>
      <c r="H51" s="6"/>
      <c r="I51" s="2"/>
      <c r="J51" s="2"/>
      <c r="K51" s="19"/>
      <c r="L51" s="2"/>
      <c r="M51" s="2"/>
      <c r="N51" s="74"/>
    </row>
    <row r="52" spans="1:14" ht="18.75">
      <c r="A52" s="16"/>
      <c r="B52" s="244" t="s">
        <v>15</v>
      </c>
      <c r="C52" s="244"/>
      <c r="D52" s="244"/>
      <c r="E52" s="28"/>
      <c r="G52" s="33"/>
      <c r="H52" s="34"/>
      <c r="I52" s="33"/>
      <c r="J52" s="33"/>
      <c r="K52" s="29" t="s">
        <v>57</v>
      </c>
      <c r="L52" s="33"/>
      <c r="M52" s="2"/>
      <c r="N52" s="4"/>
    </row>
    <row r="53" spans="1:14" ht="12.75">
      <c r="A53" s="3"/>
      <c r="C53" s="4"/>
      <c r="D53" s="2"/>
      <c r="E53" s="2"/>
      <c r="F53" s="2"/>
      <c r="G53" s="2"/>
      <c r="H53" s="6"/>
      <c r="I53" s="2"/>
      <c r="J53" s="2"/>
      <c r="K53" s="2"/>
      <c r="L53" s="2"/>
      <c r="M53" s="2"/>
      <c r="N53" s="4"/>
    </row>
    <row r="54" spans="1:3" ht="15">
      <c r="A54" s="15"/>
      <c r="C54" s="143"/>
    </row>
    <row r="55" spans="1:3" ht="13.5" thickBot="1">
      <c r="A55" s="15"/>
      <c r="C55" s="38"/>
    </row>
    <row r="56" spans="1:14" ht="12.75">
      <c r="A56" s="15"/>
      <c r="B56" s="84" t="s">
        <v>28</v>
      </c>
      <c r="C56" s="85">
        <f>C33-'додаток 2'!C22</f>
        <v>0</v>
      </c>
      <c r="D56" s="86">
        <f>D33-'додаток 2'!D22</f>
        <v>0</v>
      </c>
      <c r="E56" s="86">
        <f>E33-'додаток 2'!E22</f>
        <v>0</v>
      </c>
      <c r="F56" s="86">
        <f>F33-'додаток 2'!F22</f>
        <v>0</v>
      </c>
      <c r="G56" s="86">
        <f>G33-'додаток 2'!G22</f>
        <v>0</v>
      </c>
      <c r="H56" s="87">
        <f>H33-'додаток 2'!H22</f>
        <v>0</v>
      </c>
      <c r="I56" s="86">
        <f>I33-'додаток 2'!I22</f>
        <v>0</v>
      </c>
      <c r="J56" s="86">
        <f>J33-'додаток 2'!J22</f>
        <v>0</v>
      </c>
      <c r="K56" s="86">
        <f>K33-'додаток 2'!K22</f>
        <v>0</v>
      </c>
      <c r="L56" s="86">
        <f>L33-'додаток 2'!L22</f>
        <v>0</v>
      </c>
      <c r="M56" s="86">
        <f>M33-'додаток 2'!M22</f>
        <v>0</v>
      </c>
      <c r="N56" s="88">
        <f>N33-'додаток 2'!N22</f>
        <v>0</v>
      </c>
    </row>
    <row r="57" spans="1:14" ht="13.5" thickBot="1">
      <c r="A57" s="15"/>
      <c r="B57" s="89" t="s">
        <v>27</v>
      </c>
      <c r="C57" s="90">
        <f>C49-'додаток 2'!C32</f>
        <v>0</v>
      </c>
      <c r="D57" s="91">
        <f>D49-'додаток 2'!D32</f>
        <v>0</v>
      </c>
      <c r="E57" s="91">
        <f>E49-'додаток 2'!E32</f>
        <v>0</v>
      </c>
      <c r="F57" s="91">
        <f>F49-'додаток 2'!F32</f>
        <v>0</v>
      </c>
      <c r="G57" s="91">
        <f>G49-'додаток 2'!G32</f>
        <v>0</v>
      </c>
      <c r="H57" s="92">
        <f>H49-'додаток 2'!H32</f>
        <v>0</v>
      </c>
      <c r="I57" s="91">
        <f>I49-'додаток 2'!I32</f>
        <v>0</v>
      </c>
      <c r="J57" s="91">
        <f>J49-'додаток 2'!J32</f>
        <v>0</v>
      </c>
      <c r="K57" s="91">
        <f>K49-'додаток 2'!K32</f>
        <v>0</v>
      </c>
      <c r="L57" s="91">
        <f>L49-'додаток 2'!L32</f>
        <v>0</v>
      </c>
      <c r="M57" s="91">
        <f>M49-'додаток 2'!M32</f>
        <v>0</v>
      </c>
      <c r="N57" s="93">
        <f>N49-'додаток 2'!N32</f>
        <v>0</v>
      </c>
    </row>
    <row r="58" spans="1:14" ht="12.75">
      <c r="A58" s="15"/>
      <c r="B58" s="12" t="s">
        <v>29</v>
      </c>
      <c r="C58" s="68">
        <f>C49-'додаток 1 '!C16</f>
        <v>0</v>
      </c>
      <c r="D58" s="68"/>
      <c r="E58" s="68"/>
      <c r="F58" s="68">
        <f aca="true" t="shared" si="14" ref="F58:K58">F49-F65</f>
        <v>0</v>
      </c>
      <c r="G58" s="68"/>
      <c r="H58" s="68">
        <f>H49-'додаток 1 '!D16</f>
        <v>0</v>
      </c>
      <c r="I58" s="68">
        <f t="shared" si="14"/>
        <v>0</v>
      </c>
      <c r="J58" s="68">
        <f t="shared" si="14"/>
        <v>0</v>
      </c>
      <c r="K58" s="68">
        <f t="shared" si="14"/>
        <v>0</v>
      </c>
      <c r="L58" s="68"/>
      <c r="M58" s="68">
        <f>M49-'додаток 2'!M32</f>
        <v>0</v>
      </c>
      <c r="N58" s="68">
        <f>N49-'додаток 1 '!F16</f>
        <v>0</v>
      </c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</sheetData>
  <sheetProtection/>
  <mergeCells count="16"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  <mergeCell ref="A3:A5"/>
    <mergeCell ref="B52:D52"/>
    <mergeCell ref="C3:G3"/>
    <mergeCell ref="H3:M3"/>
    <mergeCell ref="M5:M6"/>
    <mergeCell ref="I4:L4"/>
  </mergeCells>
  <printOptions horizontalCentered="1"/>
  <pageMargins left="0.3937007874015748" right="0.3937007874015748" top="0.79" bottom="0.16" header="0.2755905511811024" footer="0.17"/>
  <pageSetup horizontalDpi="600" verticalDpi="600" orientation="landscape" paperSize="9" scale="5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2007-05-31T06:02:12Z</cp:lastPrinted>
  <dcterms:created xsi:type="dcterms:W3CDTF">2001-12-29T15:32:18Z</dcterms:created>
  <dcterms:modified xsi:type="dcterms:W3CDTF">2017-06-22T08:43:37Z</dcterms:modified>
  <cp:category/>
  <cp:version/>
  <cp:contentType/>
  <cp:contentStatus/>
</cp:coreProperties>
</file>