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" sheetId="1" r:id="rId1"/>
  </sheets>
  <definedNames>
    <definedName name="_ftn1" localSheetId="0">'додаток 1'!$A$150</definedName>
    <definedName name="_ftn2" localSheetId="0">'додаток 1'!$A$151</definedName>
    <definedName name="_ftnref1" localSheetId="0">'додаток 1'!$A$129</definedName>
    <definedName name="_ftnref2" localSheetId="0">'додаток 1'!$A$135</definedName>
    <definedName name="_xlnm.Print_Titles" localSheetId="0">'додаток 1'!$6:$8</definedName>
    <definedName name="_xlnm.Print_Area" localSheetId="0">'додаток 1'!$A$1:$F$91</definedName>
  </definedNames>
  <calcPr fullCalcOnLoad="1"/>
</workbook>
</file>

<file path=xl/sharedStrings.xml><?xml version="1.0" encoding="utf-8"?>
<sst xmlns="http://schemas.openxmlformats.org/spreadsheetml/2006/main" count="93" uniqueCount="91">
  <si>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</si>
  <si>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</si>
  <si>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</si>
  <si>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</si>
  <si>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</si>
  <si>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</si>
  <si>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</si>
  <si>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</si>
  <si>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</si>
  <si>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</si>
  <si>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</si>
  <si>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</si>
  <si>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</si>
  <si>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</si>
  <si>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</si>
  <si>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Неподаткові надходження</t>
  </si>
  <si>
    <t>Доходи від власності та підприємницької діяльності</t>
  </si>
  <si>
    <t>Плата за утримання дітей у школах–інтернатах</t>
  </si>
  <si>
    <t xml:space="preserve"> Плата за оренду цілісних майнових комплексів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</si>
  <si>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</si>
  <si>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</si>
  <si>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</si>
  <si>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</si>
  <si>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</si>
  <si>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</si>
  <si>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</si>
  <si>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</si>
  <si>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</si>
  <si>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Перший заступник голови обласної ради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</si>
  <si>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</si>
  <si>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Плата за ліцензії </t>
  </si>
  <si>
    <t>Плата за ліцензії на виробництво спирту етилового, коньячного і плодового, алкогольних напоїв та тютюнових виробів </t>
  </si>
  <si>
    <t>Плата за ліцензії на право оптової торгівлі алкогольними напоями та тютюновими виробами </t>
  </si>
  <si>
    <t xml:space="preserve">Плата за надані в оренду ставки, що знаходяться в басейнах річок загальнодержавного значення </t>
  </si>
  <si>
    <t>Плата за оренду майна бюджетних установ </t>
  </si>
  <si>
    <r>
      <t>Інші джерела власних надходжень бюджетних установ</t>
    </r>
    <r>
      <rPr>
        <sz val="12"/>
        <color indexed="8"/>
        <rFont val="Times New Roman"/>
        <family val="1"/>
      </rPr>
      <t> </t>
    </r>
  </si>
  <si>
    <t>Податок на доходи фізичних осіб</t>
  </si>
  <si>
    <t>Податок на доходи найманих працівників</t>
  </si>
  <si>
    <t>Податок на доходи фізичних осіб - суб'єктів підприємницької діяльності і незалежної професійної діяльності</t>
  </si>
  <si>
    <t>Податок на доходи фізичних осіб на дивіденди та роялті </t>
  </si>
  <si>
    <t>Податок на доходи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</si>
  <si>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на доходи фізичних осіб - нерезидентів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</si>
  <si>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</si>
  <si>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</si>
  <si>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 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</si>
  <si>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</si>
  <si>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 </t>
  </si>
  <si>
    <t xml:space="preserve"> Податок на прибуток підприємств та фінансових установ комунальної власності 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</si>
  <si>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</si>
  <si>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</si>
  <si>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</si>
  <si>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Збори та плата за спеціальне використання природних ресурсів </t>
  </si>
  <si>
    <t xml:space="preserve">Збір за спеціальне використання лісових ресурсів </t>
  </si>
  <si>
    <t>Збір за спеціальне використання лісових ресурсів в частині деревини, заготовленої в порядку рубок головного користування</t>
  </si>
  <si>
    <t>Збір за спеціальне використання води</t>
  </si>
  <si>
    <t>Збір за спеціальне використання води (крім збору за спеціальне використання води водних об’єктів місцевого значення)</t>
  </si>
  <si>
    <r>
      <t>Плата за користування надрами</t>
    </r>
    <r>
      <rPr>
        <b/>
        <sz val="12"/>
        <rFont val="Times New Roman"/>
        <family val="1"/>
      </rPr>
      <t> </t>
    </r>
  </si>
  <si>
    <t>Плата за користування надрами для видобування корисних копалин загальнодержавного значення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</si>
  <si>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</si>
  <si>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</si>
  <si>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ліцензії 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</si>
  <si>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</si>
  <si>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</si>
  <si>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</si>
  <si>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Доходи від операцій з кредитування та надання гарантій</t>
  </si>
  <si>
    <r>
      <t>Надходження від плати за послуги, що надаються бюджетними установами</t>
    </r>
    <r>
      <rPr>
        <b/>
        <sz val="12"/>
        <color indexed="8"/>
        <rFont val="Times New Roman"/>
        <family val="1"/>
      </rPr>
      <t> згідно із законодавством</t>
    </r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</si>
  <si>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</si>
  <si>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</si>
  <si>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</si>
  <si>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</si>
  <si>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Офіційні трансферти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</si>
  <si>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</si>
  <si>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</si>
  <si>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</si>
  <si>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</si>
  <si>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М.П.Кривко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</si>
  <si>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</si>
  <si>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</si>
  <si>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</si>
  <si>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</si>
  <si>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Надходження від реалізованого палива податковими агентами – суб’єктами господарювання</t>
  </si>
  <si>
    <t>Доходи обласного бюджету на 2012 рік</t>
  </si>
  <si>
    <t>Надходження від ввезення палива на митну територію України податковими агентами</t>
  </si>
  <si>
    <t>Субвенція з державного бюджету місцевим бюджетам на придбання медичного автотранспорту та обладнання для закладів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</si>
  <si>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</si>
  <si>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</si>
  <si>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Плата за ліцензії на право експорту, імпорту алкогольними напоями та тютюновими виробами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</si>
  <si>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</si>
  <si>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</si>
  <si>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</si>
  <si>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Відсотки за користування довгостроковим кредитом, що надається з місцевих бюджетів молодим сім"ям та одиноким молодим громадянам на будівництво (реконструкцію) та придбання житла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</si>
</sst>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65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3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"/>
      <family val="1"/>
    </font>
    <font>
      <sz val="18"/>
      <color indexed="10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 applyProtection="1">
      <alignment vertical="top" wrapText="1"/>
      <protection locked="0"/>
    </xf>
    <xf numFmtId="3" fontId="14" fillId="0" borderId="10" xfId="0" applyNumberFormat="1" applyFont="1" applyBorder="1" applyAlignment="1">
      <alignment horizontal="right" wrapText="1"/>
    </xf>
    <xf numFmtId="1" fontId="1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80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0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3" fontId="16" fillId="0" borderId="1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180" fontId="20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21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1" fontId="10" fillId="0" borderId="10" xfId="0" applyNumberFormat="1" applyFont="1" applyBorder="1" applyAlignment="1">
      <alignment horizontal="right" wrapText="1"/>
    </xf>
    <xf numFmtId="191" fontId="14" fillId="0" borderId="10" xfId="0" applyNumberFormat="1" applyFont="1" applyBorder="1" applyAlignment="1">
      <alignment horizontal="right" wrapText="1"/>
    </xf>
    <xf numFmtId="180" fontId="10" fillId="0" borderId="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0" fontId="17" fillId="0" borderId="10" xfId="0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21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49" fontId="23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23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49" fontId="10" fillId="0" borderId="10" xfId="0" applyNumberFormat="1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3" fontId="14" fillId="0" borderId="10" xfId="0" applyNumberFormat="1" applyFont="1" applyBorder="1" applyAlignment="1">
      <alignment horizontal="center" wrapText="1"/>
    </xf>
    <xf numFmtId="0" fontId="25" fillId="32" borderId="10" xfId="0" applyFont="1" applyFill="1" applyBorder="1" applyAlignment="1">
      <alignment horizontal="center" vertical="top" wrapText="1"/>
    </xf>
    <xf numFmtId="49" fontId="28" fillId="32" borderId="10" xfId="0" applyNumberFormat="1" applyFont="1" applyFill="1" applyBorder="1" applyAlignment="1" applyProtection="1">
      <alignment vertical="top" wrapText="1"/>
      <protection locked="0"/>
    </xf>
    <xf numFmtId="3" fontId="28" fillId="32" borderId="10" xfId="0" applyNumberFormat="1" applyFont="1" applyFill="1" applyBorder="1" applyAlignment="1">
      <alignment horizontal="right" wrapText="1"/>
    </xf>
    <xf numFmtId="3" fontId="16" fillId="3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3" fontId="21" fillId="32" borderId="10" xfId="0" applyNumberFormat="1" applyFont="1" applyFill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 applyProtection="1">
      <alignment wrapText="1"/>
      <protection locked="0"/>
    </xf>
    <xf numFmtId="3" fontId="21" fillId="0" borderId="10" xfId="0" applyNumberFormat="1" applyFont="1" applyBorder="1" applyAlignment="1">
      <alignment horizontal="right" wrapText="1"/>
    </xf>
    <xf numFmtId="0" fontId="24" fillId="0" borderId="11" xfId="54" applyFont="1" applyBorder="1" applyAlignment="1">
      <alignment vertical="center" wrapText="1"/>
      <protection/>
    </xf>
    <xf numFmtId="0" fontId="24" fillId="0" borderId="11" xfId="54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57150</xdr:rowOff>
    </xdr:from>
    <xdr:to>
      <xdr:col>5</xdr:col>
      <xdr:colOff>1152525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57150"/>
          <a:ext cx="29432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ради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30 грудня 2011 року № 540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9"/>
  <sheetViews>
    <sheetView tabSelected="1" view="pageBreakPreview" zoomScaleSheetLayoutView="100" zoomScalePageLayoutView="0" workbookViewId="0" topLeftCell="A1">
      <selection activeCell="D84" sqref="D84"/>
    </sheetView>
  </sheetViews>
  <sheetFormatPr defaultColWidth="9.33203125" defaultRowHeight="12.75"/>
  <cols>
    <col min="1" max="1" width="13.83203125" style="48" customWidth="1"/>
    <col min="2" max="2" width="57.33203125" style="49" customWidth="1"/>
    <col min="3" max="3" width="20.33203125" style="5" customWidth="1"/>
    <col min="4" max="4" width="18.33203125" style="5" customWidth="1"/>
    <col min="5" max="5" width="13.66015625" style="5" customWidth="1"/>
    <col min="6" max="6" width="22" style="5" customWidth="1"/>
    <col min="7" max="7" width="9.33203125" style="5" customWidth="1"/>
    <col min="8" max="8" width="19.66015625" style="55" bestFit="1" customWidth="1"/>
    <col min="9" max="16384" width="9.33203125" style="5" customWidth="1"/>
  </cols>
  <sheetData>
    <row r="1" spans="1:16" ht="23.25">
      <c r="A1" s="1"/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36.75" customHeight="1">
      <c r="A3" s="1"/>
      <c r="B3" s="2"/>
      <c r="C3" s="3"/>
      <c r="D3" s="3"/>
      <c r="E3" s="3"/>
      <c r="F3" s="6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109" t="s">
        <v>81</v>
      </c>
      <c r="B4" s="109"/>
      <c r="C4" s="109"/>
      <c r="D4" s="109"/>
      <c r="E4" s="109"/>
      <c r="F4" s="109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1"/>
      <c r="B5" s="2"/>
      <c r="C5" s="3"/>
      <c r="D5" s="3"/>
      <c r="E5" s="3"/>
      <c r="F5" s="6" t="s">
        <v>3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24" customHeight="1">
      <c r="A6" s="110" t="s">
        <v>4</v>
      </c>
      <c r="B6" s="111" t="s">
        <v>5</v>
      </c>
      <c r="C6" s="111" t="s">
        <v>6</v>
      </c>
      <c r="D6" s="107" t="s">
        <v>7</v>
      </c>
      <c r="E6" s="107"/>
      <c r="F6" s="112" t="s">
        <v>8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66.75" customHeight="1">
      <c r="A7" s="110"/>
      <c r="B7" s="111"/>
      <c r="C7" s="111"/>
      <c r="D7" s="84" t="s">
        <v>8</v>
      </c>
      <c r="E7" s="85" t="s">
        <v>9</v>
      </c>
      <c r="F7" s="112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86">
        <v>1</v>
      </c>
      <c r="B8" s="87">
        <v>2</v>
      </c>
      <c r="C8" s="86">
        <v>3</v>
      </c>
      <c r="D8" s="86">
        <v>4</v>
      </c>
      <c r="E8" s="86">
        <v>5</v>
      </c>
      <c r="F8" s="86" t="s">
        <v>10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s="11" customFormat="1" ht="19.5" customHeight="1">
      <c r="A9" s="88">
        <v>10000000</v>
      </c>
      <c r="B9" s="82" t="s">
        <v>11</v>
      </c>
      <c r="C9" s="7">
        <f>C10+C24+C28</f>
        <v>301120400</v>
      </c>
      <c r="D9" s="7">
        <f>D10+D24+D28+D35</f>
        <v>10308500</v>
      </c>
      <c r="E9" s="7">
        <f>E10+E24+E28+E45</f>
        <v>0</v>
      </c>
      <c r="F9" s="100">
        <f aca="true" t="shared" si="0" ref="F9:F21">C9+D9</f>
        <v>311428900</v>
      </c>
      <c r="G9" s="8"/>
      <c r="H9" s="9"/>
      <c r="I9" s="8"/>
      <c r="J9" s="8"/>
      <c r="K9" s="8"/>
      <c r="L9" s="8"/>
      <c r="M9" s="8"/>
      <c r="N9" s="8"/>
      <c r="O9" s="10"/>
      <c r="P9" s="10"/>
    </row>
    <row r="10" spans="1:16" s="17" customFormat="1" ht="32.25" customHeight="1">
      <c r="A10" s="88">
        <v>11000000</v>
      </c>
      <c r="B10" s="32" t="s">
        <v>12</v>
      </c>
      <c r="C10" s="12">
        <f>C11+C22</f>
        <v>272867600</v>
      </c>
      <c r="D10" s="12"/>
      <c r="E10" s="12"/>
      <c r="F10" s="100">
        <f t="shared" si="0"/>
        <v>272867600</v>
      </c>
      <c r="G10" s="14"/>
      <c r="H10" s="15"/>
      <c r="I10" s="14"/>
      <c r="J10" s="14"/>
      <c r="K10" s="14"/>
      <c r="L10" s="14"/>
      <c r="M10" s="14"/>
      <c r="N10" s="14"/>
      <c r="O10" s="16"/>
      <c r="P10" s="16"/>
    </row>
    <row r="11" spans="1:16" s="17" customFormat="1" ht="21" customHeight="1">
      <c r="A11" s="88">
        <v>11010000</v>
      </c>
      <c r="B11" s="32" t="s">
        <v>36</v>
      </c>
      <c r="C11" s="12">
        <f>SUM(C12:C21)</f>
        <v>272517600</v>
      </c>
      <c r="D11" s="20"/>
      <c r="E11" s="20"/>
      <c r="F11" s="100">
        <f t="shared" si="0"/>
        <v>272517600</v>
      </c>
      <c r="G11" s="14"/>
      <c r="H11" s="15"/>
      <c r="I11" s="14"/>
      <c r="J11" s="14"/>
      <c r="K11" s="14"/>
      <c r="L11" s="14"/>
      <c r="M11" s="14"/>
      <c r="N11" s="14"/>
      <c r="O11" s="16"/>
      <c r="P11" s="16"/>
    </row>
    <row r="12" spans="1:16" s="17" customFormat="1" ht="24.75" customHeight="1">
      <c r="A12" s="89">
        <v>11010100</v>
      </c>
      <c r="B12" s="105" t="s">
        <v>37</v>
      </c>
      <c r="C12" s="102">
        <v>250806800</v>
      </c>
      <c r="D12" s="102"/>
      <c r="E12" s="13"/>
      <c r="F12" s="100">
        <f t="shared" si="0"/>
        <v>250806800</v>
      </c>
      <c r="G12" s="14"/>
      <c r="H12" s="15"/>
      <c r="I12" s="14"/>
      <c r="J12" s="14"/>
      <c r="K12" s="14"/>
      <c r="L12" s="14"/>
      <c r="M12" s="14"/>
      <c r="N12" s="14"/>
      <c r="O12" s="16"/>
      <c r="P12" s="16"/>
    </row>
    <row r="13" spans="1:16" s="17" customFormat="1" ht="50.25" customHeight="1">
      <c r="A13" s="89">
        <v>11010200</v>
      </c>
      <c r="B13" s="106" t="s">
        <v>38</v>
      </c>
      <c r="C13" s="102">
        <v>2000000</v>
      </c>
      <c r="D13" s="13"/>
      <c r="E13" s="13"/>
      <c r="F13" s="100">
        <f t="shared" si="0"/>
        <v>2000000</v>
      </c>
      <c r="G13" s="14"/>
      <c r="H13" s="15"/>
      <c r="I13" s="14"/>
      <c r="J13" s="14"/>
      <c r="K13" s="14"/>
      <c r="L13" s="14"/>
      <c r="M13" s="14"/>
      <c r="N13" s="14"/>
      <c r="O13" s="16"/>
      <c r="P13" s="16"/>
    </row>
    <row r="14" spans="1:16" s="17" customFormat="1" ht="30.75" customHeight="1">
      <c r="A14" s="89">
        <v>11010300</v>
      </c>
      <c r="B14" s="18" t="s">
        <v>39</v>
      </c>
      <c r="C14" s="28">
        <v>500000</v>
      </c>
      <c r="D14" s="13"/>
      <c r="E14" s="13"/>
      <c r="F14" s="100">
        <f t="shared" si="0"/>
        <v>500000</v>
      </c>
      <c r="G14" s="14"/>
      <c r="H14" s="15"/>
      <c r="I14" s="14"/>
      <c r="J14" s="14"/>
      <c r="K14" s="14"/>
      <c r="L14" s="14"/>
      <c r="M14" s="14"/>
      <c r="N14" s="14"/>
      <c r="O14" s="16"/>
      <c r="P14" s="16"/>
    </row>
    <row r="15" spans="1:16" s="17" customFormat="1" ht="63.75" customHeight="1">
      <c r="A15" s="89">
        <v>11010600</v>
      </c>
      <c r="B15" s="18" t="s">
        <v>40</v>
      </c>
      <c r="C15" s="28">
        <v>1500</v>
      </c>
      <c r="D15" s="13"/>
      <c r="E15" s="13"/>
      <c r="F15" s="100">
        <f t="shared" si="0"/>
        <v>1500</v>
      </c>
      <c r="G15" s="14"/>
      <c r="H15" s="15"/>
      <c r="I15" s="14"/>
      <c r="J15" s="14"/>
      <c r="K15" s="14"/>
      <c r="L15" s="14"/>
      <c r="M15" s="14"/>
      <c r="N15" s="14"/>
      <c r="O15" s="16"/>
      <c r="P15" s="16"/>
    </row>
    <row r="16" spans="1:16" s="17" customFormat="1" ht="30" customHeight="1">
      <c r="A16" s="89">
        <v>11010700</v>
      </c>
      <c r="B16" s="18" t="s">
        <v>41</v>
      </c>
      <c r="C16" s="28">
        <v>3000</v>
      </c>
      <c r="D16" s="13"/>
      <c r="E16" s="13"/>
      <c r="F16" s="100">
        <f t="shared" si="0"/>
        <v>3000</v>
      </c>
      <c r="G16" s="14"/>
      <c r="H16" s="15"/>
      <c r="I16" s="14"/>
      <c r="J16" s="14"/>
      <c r="K16" s="14"/>
      <c r="L16" s="14"/>
      <c r="M16" s="14"/>
      <c r="N16" s="14"/>
      <c r="O16" s="16"/>
      <c r="P16" s="16"/>
    </row>
    <row r="17" spans="1:16" s="17" customFormat="1" ht="50.25" customHeight="1">
      <c r="A17" s="89">
        <v>11010800</v>
      </c>
      <c r="B17" s="18" t="s">
        <v>42</v>
      </c>
      <c r="C17" s="28">
        <v>11706300</v>
      </c>
      <c r="D17" s="13"/>
      <c r="E17" s="13"/>
      <c r="F17" s="100">
        <f t="shared" si="0"/>
        <v>11706300</v>
      </c>
      <c r="G17" s="14"/>
      <c r="H17" s="15"/>
      <c r="I17" s="14"/>
      <c r="J17" s="14"/>
      <c r="K17" s="14"/>
      <c r="L17" s="14"/>
      <c r="M17" s="14"/>
      <c r="N17" s="14"/>
      <c r="O17" s="16"/>
      <c r="P17" s="16"/>
    </row>
    <row r="18" spans="1:16" s="17" customFormat="1" ht="32.25" customHeight="1">
      <c r="A18" s="89">
        <v>11011100</v>
      </c>
      <c r="B18" s="18" t="s">
        <v>43</v>
      </c>
      <c r="C18" s="28">
        <v>1500000</v>
      </c>
      <c r="D18" s="13"/>
      <c r="E18" s="13"/>
      <c r="F18" s="100">
        <f t="shared" si="0"/>
        <v>1500000</v>
      </c>
      <c r="G18" s="14"/>
      <c r="H18" s="15"/>
      <c r="I18" s="14"/>
      <c r="J18" s="14"/>
      <c r="K18" s="14"/>
      <c r="L18" s="14"/>
      <c r="M18" s="14"/>
      <c r="N18" s="14"/>
      <c r="O18" s="16"/>
      <c r="P18" s="16"/>
    </row>
    <row r="19" spans="1:16" s="17" customFormat="1" ht="47.25" customHeight="1">
      <c r="A19" s="89">
        <v>11011200</v>
      </c>
      <c r="B19" s="18" t="s">
        <v>44</v>
      </c>
      <c r="C19" s="28">
        <v>3500000</v>
      </c>
      <c r="D19" s="13"/>
      <c r="E19" s="13"/>
      <c r="F19" s="100">
        <f t="shared" si="0"/>
        <v>3500000</v>
      </c>
      <c r="G19" s="14"/>
      <c r="H19" s="15"/>
      <c r="I19" s="14"/>
      <c r="J19" s="14"/>
      <c r="K19" s="14"/>
      <c r="L19" s="14"/>
      <c r="M19" s="14"/>
      <c r="N19" s="14"/>
      <c r="O19" s="16"/>
      <c r="P19" s="16"/>
    </row>
    <row r="20" spans="1:16" s="17" customFormat="1" ht="51.75" customHeight="1">
      <c r="A20" s="89">
        <v>11011300</v>
      </c>
      <c r="B20" s="18" t="s">
        <v>45</v>
      </c>
      <c r="C20" s="28">
        <v>1500000</v>
      </c>
      <c r="D20" s="13"/>
      <c r="E20" s="13"/>
      <c r="F20" s="100">
        <f t="shared" si="0"/>
        <v>1500000</v>
      </c>
      <c r="G20" s="14"/>
      <c r="H20" s="15"/>
      <c r="I20" s="14"/>
      <c r="J20" s="14"/>
      <c r="K20" s="14"/>
      <c r="L20" s="14"/>
      <c r="M20" s="14"/>
      <c r="N20" s="14"/>
      <c r="O20" s="16"/>
      <c r="P20" s="16"/>
    </row>
    <row r="21" spans="1:16" s="17" customFormat="1" ht="63" customHeight="1">
      <c r="A21" s="89">
        <v>11011400</v>
      </c>
      <c r="B21" s="18" t="s">
        <v>46</v>
      </c>
      <c r="C21" s="28">
        <v>1000000</v>
      </c>
      <c r="D21" s="13"/>
      <c r="E21" s="13"/>
      <c r="F21" s="100">
        <f t="shared" si="0"/>
        <v>1000000</v>
      </c>
      <c r="G21" s="14"/>
      <c r="H21" s="15"/>
      <c r="I21" s="14"/>
      <c r="J21" s="14"/>
      <c r="K21" s="14"/>
      <c r="L21" s="14"/>
      <c r="M21" s="14"/>
      <c r="N21" s="14"/>
      <c r="O21" s="16"/>
      <c r="P21" s="16"/>
    </row>
    <row r="22" spans="1:16" ht="19.5" customHeight="1">
      <c r="A22" s="88">
        <v>11020000</v>
      </c>
      <c r="B22" s="32" t="s">
        <v>13</v>
      </c>
      <c r="C22" s="33">
        <f>C23</f>
        <v>350000</v>
      </c>
      <c r="D22" s="20"/>
      <c r="E22" s="20"/>
      <c r="F22" s="100">
        <f aca="true" t="shared" si="1" ref="F22:F40">C22+D22</f>
        <v>350000</v>
      </c>
      <c r="G22" s="21"/>
      <c r="H22" s="22"/>
      <c r="I22" s="21"/>
      <c r="J22" s="21"/>
      <c r="K22" s="21"/>
      <c r="L22" s="21"/>
      <c r="M22" s="21"/>
      <c r="N22" s="21"/>
      <c r="O22" s="3"/>
      <c r="P22" s="3"/>
    </row>
    <row r="23" spans="1:16" ht="35.25" customHeight="1">
      <c r="A23" s="90">
        <v>11020200</v>
      </c>
      <c r="B23" s="18" t="s">
        <v>47</v>
      </c>
      <c r="C23" s="19">
        <v>350000</v>
      </c>
      <c r="D23" s="20"/>
      <c r="E23" s="20"/>
      <c r="F23" s="100">
        <f t="shared" si="1"/>
        <v>350000</v>
      </c>
      <c r="G23" s="21"/>
      <c r="H23" s="22"/>
      <c r="I23" s="21"/>
      <c r="J23" s="21"/>
      <c r="K23" s="21"/>
      <c r="L23" s="21"/>
      <c r="M23" s="21"/>
      <c r="N23" s="21"/>
      <c r="O23" s="3"/>
      <c r="P23" s="3"/>
    </row>
    <row r="24" spans="1:16" s="26" customFormat="1" ht="22.5">
      <c r="A24" s="88">
        <v>12000000</v>
      </c>
      <c r="B24" s="23" t="s">
        <v>14</v>
      </c>
      <c r="C24" s="12"/>
      <c r="D24" s="12">
        <f>SUM(D25)</f>
        <v>7902700</v>
      </c>
      <c r="E24" s="13"/>
      <c r="F24" s="100">
        <f t="shared" si="1"/>
        <v>7902700</v>
      </c>
      <c r="G24" s="24"/>
      <c r="H24" s="15"/>
      <c r="I24" s="24"/>
      <c r="J24" s="24"/>
      <c r="K24" s="24"/>
      <c r="L24" s="24"/>
      <c r="M24" s="24"/>
      <c r="N24" s="24"/>
      <c r="O24" s="25"/>
      <c r="P24" s="25"/>
    </row>
    <row r="25" spans="1:16" ht="33" customHeight="1">
      <c r="A25" s="91">
        <v>12030000</v>
      </c>
      <c r="B25" s="23" t="s">
        <v>48</v>
      </c>
      <c r="C25" s="27"/>
      <c r="D25" s="19">
        <f>D26+D27</f>
        <v>7902700</v>
      </c>
      <c r="E25" s="27"/>
      <c r="F25" s="100">
        <f t="shared" si="1"/>
        <v>7902700</v>
      </c>
      <c r="G25" s="21"/>
      <c r="H25" s="22"/>
      <c r="I25" s="21"/>
      <c r="J25" s="21"/>
      <c r="K25" s="21"/>
      <c r="L25" s="21"/>
      <c r="M25" s="21"/>
      <c r="N25" s="21"/>
      <c r="O25" s="3"/>
      <c r="P25" s="3"/>
    </row>
    <row r="26" spans="1:16" ht="31.5" customHeight="1">
      <c r="A26" s="89">
        <v>12030100</v>
      </c>
      <c r="B26" s="34" t="s">
        <v>49</v>
      </c>
      <c r="C26" s="27"/>
      <c r="D26" s="19">
        <v>240000</v>
      </c>
      <c r="E26" s="27"/>
      <c r="F26" s="100">
        <f t="shared" si="1"/>
        <v>240000</v>
      </c>
      <c r="G26" s="21"/>
      <c r="H26" s="22"/>
      <c r="I26" s="21"/>
      <c r="J26" s="21"/>
      <c r="K26" s="21"/>
      <c r="L26" s="21"/>
      <c r="M26" s="21"/>
      <c r="N26" s="21"/>
      <c r="O26" s="3"/>
      <c r="P26" s="3"/>
    </row>
    <row r="27" spans="1:16" ht="38.25" customHeight="1">
      <c r="A27" s="89">
        <v>12030200</v>
      </c>
      <c r="B27" s="34" t="s">
        <v>50</v>
      </c>
      <c r="C27" s="27"/>
      <c r="D27" s="19">
        <v>7662700</v>
      </c>
      <c r="E27" s="27"/>
      <c r="F27" s="100">
        <f t="shared" si="1"/>
        <v>7662700</v>
      </c>
      <c r="G27" s="21"/>
      <c r="H27" s="22"/>
      <c r="I27" s="21"/>
      <c r="J27" s="21"/>
      <c r="K27" s="21"/>
      <c r="L27" s="21"/>
      <c r="M27" s="21"/>
      <c r="N27" s="21"/>
      <c r="O27" s="3"/>
      <c r="P27" s="3"/>
    </row>
    <row r="28" spans="1:16" s="26" customFormat="1" ht="32.25" customHeight="1">
      <c r="A28" s="88">
        <v>13000000</v>
      </c>
      <c r="B28" s="23" t="s">
        <v>51</v>
      </c>
      <c r="C28" s="12">
        <f>C29+C31+C33</f>
        <v>28252800</v>
      </c>
      <c r="D28" s="12"/>
      <c r="E28" s="12"/>
      <c r="F28" s="100">
        <f t="shared" si="1"/>
        <v>28252800</v>
      </c>
      <c r="G28" s="24"/>
      <c r="H28" s="15"/>
      <c r="I28" s="24"/>
      <c r="J28" s="24"/>
      <c r="K28" s="24"/>
      <c r="L28" s="24"/>
      <c r="M28" s="24"/>
      <c r="N28" s="24"/>
      <c r="O28" s="25"/>
      <c r="P28" s="25"/>
    </row>
    <row r="29" spans="1:16" s="26" customFormat="1" ht="30" customHeight="1">
      <c r="A29" s="88">
        <v>13010000</v>
      </c>
      <c r="B29" s="23" t="s">
        <v>52</v>
      </c>
      <c r="C29" s="56">
        <f>C30</f>
        <v>8122800</v>
      </c>
      <c r="D29" s="12"/>
      <c r="E29" s="13"/>
      <c r="F29" s="100">
        <f t="shared" si="1"/>
        <v>8122800</v>
      </c>
      <c r="G29" s="24"/>
      <c r="H29" s="15"/>
      <c r="I29" s="24"/>
      <c r="J29" s="24"/>
      <c r="K29" s="24"/>
      <c r="L29" s="24"/>
      <c r="M29" s="24"/>
      <c r="N29" s="24"/>
      <c r="O29" s="25"/>
      <c r="P29" s="25"/>
    </row>
    <row r="30" spans="1:16" s="26" customFormat="1" ht="47.25" customHeight="1">
      <c r="A30" s="89">
        <v>13010100</v>
      </c>
      <c r="B30" s="18" t="s">
        <v>53</v>
      </c>
      <c r="C30" s="57">
        <v>8122800</v>
      </c>
      <c r="D30" s="12"/>
      <c r="E30" s="13"/>
      <c r="F30" s="100">
        <f t="shared" si="1"/>
        <v>8122800</v>
      </c>
      <c r="G30" s="24"/>
      <c r="H30" s="15"/>
      <c r="I30" s="24"/>
      <c r="J30" s="24"/>
      <c r="K30" s="24"/>
      <c r="L30" s="24"/>
      <c r="M30" s="24"/>
      <c r="N30" s="24"/>
      <c r="O30" s="25"/>
      <c r="P30" s="25"/>
    </row>
    <row r="31" spans="1:16" s="26" customFormat="1" ht="23.25" customHeight="1">
      <c r="A31" s="91">
        <v>13020000</v>
      </c>
      <c r="B31" s="32" t="s">
        <v>54</v>
      </c>
      <c r="C31" s="56">
        <f>C32</f>
        <v>10697000</v>
      </c>
      <c r="D31" s="12"/>
      <c r="E31" s="13"/>
      <c r="F31" s="100">
        <f t="shared" si="1"/>
        <v>10697000</v>
      </c>
      <c r="G31" s="24"/>
      <c r="H31" s="15"/>
      <c r="I31" s="24"/>
      <c r="J31" s="24"/>
      <c r="K31" s="24"/>
      <c r="L31" s="24"/>
      <c r="M31" s="24"/>
      <c r="N31" s="24"/>
      <c r="O31" s="25"/>
      <c r="P31" s="25"/>
    </row>
    <row r="32" spans="1:16" s="26" customFormat="1" ht="47.25" customHeight="1">
      <c r="A32" s="89">
        <v>13020100</v>
      </c>
      <c r="B32" s="18" t="s">
        <v>55</v>
      </c>
      <c r="C32" s="28">
        <v>10697000</v>
      </c>
      <c r="D32" s="12"/>
      <c r="E32" s="13"/>
      <c r="F32" s="100">
        <f t="shared" si="1"/>
        <v>10697000</v>
      </c>
      <c r="G32" s="24"/>
      <c r="H32" s="15"/>
      <c r="I32" s="24"/>
      <c r="J32" s="24"/>
      <c r="K32" s="24"/>
      <c r="L32" s="24"/>
      <c r="M32" s="24"/>
      <c r="N32" s="24"/>
      <c r="O32" s="25"/>
      <c r="P32" s="25"/>
    </row>
    <row r="33" spans="1:16" s="26" customFormat="1" ht="20.25" customHeight="1">
      <c r="A33" s="91">
        <v>13030000</v>
      </c>
      <c r="B33" s="23" t="s">
        <v>56</v>
      </c>
      <c r="C33" s="12">
        <f>C34</f>
        <v>9433000</v>
      </c>
      <c r="D33" s="12"/>
      <c r="E33" s="13"/>
      <c r="F33" s="100">
        <f t="shared" si="1"/>
        <v>9433000</v>
      </c>
      <c r="G33" s="24"/>
      <c r="H33" s="15"/>
      <c r="I33" s="24"/>
      <c r="J33" s="24"/>
      <c r="K33" s="24"/>
      <c r="L33" s="24"/>
      <c r="M33" s="24"/>
      <c r="N33" s="24"/>
      <c r="O33" s="25"/>
      <c r="P33" s="25"/>
    </row>
    <row r="34" spans="1:16" ht="36" customHeight="1">
      <c r="A34" s="90">
        <v>13030100</v>
      </c>
      <c r="B34" s="18" t="s">
        <v>57</v>
      </c>
      <c r="C34" s="19">
        <v>9433000</v>
      </c>
      <c r="D34" s="19"/>
      <c r="E34" s="20"/>
      <c r="F34" s="100">
        <f t="shared" si="1"/>
        <v>9433000</v>
      </c>
      <c r="G34" s="21"/>
      <c r="H34" s="22"/>
      <c r="I34" s="21"/>
      <c r="J34" s="21"/>
      <c r="K34" s="21"/>
      <c r="L34" s="21"/>
      <c r="M34" s="21"/>
      <c r="N34" s="21"/>
      <c r="O34" s="3"/>
      <c r="P34" s="3"/>
    </row>
    <row r="35" spans="1:16" ht="24.75" customHeight="1">
      <c r="A35" s="91">
        <v>19010000</v>
      </c>
      <c r="B35" s="23" t="s">
        <v>58</v>
      </c>
      <c r="C35" s="19"/>
      <c r="D35" s="33">
        <f>D36+D37+D38+D39+D40</f>
        <v>2405800</v>
      </c>
      <c r="E35" s="20"/>
      <c r="F35" s="100">
        <f t="shared" si="1"/>
        <v>2405800</v>
      </c>
      <c r="G35" s="21"/>
      <c r="H35" s="22"/>
      <c r="I35" s="21"/>
      <c r="J35" s="21"/>
      <c r="K35" s="21"/>
      <c r="L35" s="21"/>
      <c r="M35" s="21"/>
      <c r="N35" s="21"/>
      <c r="O35" s="3"/>
      <c r="P35" s="3"/>
    </row>
    <row r="36" spans="1:16" ht="48" customHeight="1">
      <c r="A36" s="89">
        <v>19010100</v>
      </c>
      <c r="B36" s="18" t="s">
        <v>76</v>
      </c>
      <c r="C36" s="19"/>
      <c r="D36" s="28">
        <v>724700</v>
      </c>
      <c r="E36" s="20"/>
      <c r="F36" s="100">
        <f t="shared" si="1"/>
        <v>724700</v>
      </c>
      <c r="G36" s="21"/>
      <c r="H36" s="22"/>
      <c r="I36" s="21"/>
      <c r="J36" s="21"/>
      <c r="K36" s="21"/>
      <c r="L36" s="21"/>
      <c r="M36" s="21"/>
      <c r="N36" s="21"/>
      <c r="O36" s="3"/>
      <c r="P36" s="3"/>
    </row>
    <row r="37" spans="1:16" ht="31.5" customHeight="1">
      <c r="A37" s="89">
        <v>19010200</v>
      </c>
      <c r="B37" s="34" t="s">
        <v>78</v>
      </c>
      <c r="C37" s="19"/>
      <c r="D37" s="28">
        <v>182600</v>
      </c>
      <c r="E37" s="20"/>
      <c r="F37" s="100">
        <f t="shared" si="1"/>
        <v>182600</v>
      </c>
      <c r="G37" s="21"/>
      <c r="H37" s="22"/>
      <c r="I37" s="21"/>
      <c r="J37" s="21"/>
      <c r="K37" s="21"/>
      <c r="L37" s="21"/>
      <c r="M37" s="21"/>
      <c r="N37" s="21"/>
      <c r="O37" s="3"/>
      <c r="P37" s="3"/>
    </row>
    <row r="38" spans="1:16" ht="64.5" customHeight="1">
      <c r="A38" s="89">
        <v>19010300</v>
      </c>
      <c r="B38" s="34" t="s">
        <v>79</v>
      </c>
      <c r="C38" s="19"/>
      <c r="D38" s="28">
        <v>195100</v>
      </c>
      <c r="E38" s="20"/>
      <c r="F38" s="100">
        <f t="shared" si="1"/>
        <v>195100</v>
      </c>
      <c r="G38" s="21"/>
      <c r="H38" s="22"/>
      <c r="I38" s="21"/>
      <c r="J38" s="21"/>
      <c r="K38" s="21"/>
      <c r="L38" s="21"/>
      <c r="M38" s="21"/>
      <c r="N38" s="21"/>
      <c r="O38" s="3"/>
      <c r="P38" s="3"/>
    </row>
    <row r="39" spans="1:16" ht="46.5" customHeight="1">
      <c r="A39" s="89">
        <v>19010500</v>
      </c>
      <c r="B39" s="34" t="s">
        <v>80</v>
      </c>
      <c r="C39" s="19"/>
      <c r="D39" s="19">
        <v>860000</v>
      </c>
      <c r="E39" s="20"/>
      <c r="F39" s="100">
        <f t="shared" si="1"/>
        <v>860000</v>
      </c>
      <c r="G39" s="21"/>
      <c r="H39" s="22"/>
      <c r="I39" s="21"/>
      <c r="J39" s="21"/>
      <c r="K39" s="21"/>
      <c r="L39" s="21"/>
      <c r="M39" s="21"/>
      <c r="N39" s="21"/>
      <c r="O39" s="3"/>
      <c r="P39" s="3"/>
    </row>
    <row r="40" spans="1:16" ht="32.25" customHeight="1">
      <c r="A40" s="89">
        <v>19010600</v>
      </c>
      <c r="B40" s="34" t="s">
        <v>82</v>
      </c>
      <c r="C40" s="19"/>
      <c r="D40" s="19">
        <v>443400</v>
      </c>
      <c r="E40" s="20"/>
      <c r="F40" s="100">
        <f t="shared" si="1"/>
        <v>443400</v>
      </c>
      <c r="G40" s="21"/>
      <c r="H40" s="22"/>
      <c r="I40" s="21"/>
      <c r="J40" s="21"/>
      <c r="K40" s="21"/>
      <c r="L40" s="21"/>
      <c r="M40" s="21"/>
      <c r="N40" s="21"/>
      <c r="O40" s="3"/>
      <c r="P40" s="3"/>
    </row>
    <row r="41" spans="1:16" ht="21" customHeight="1">
      <c r="A41" s="88">
        <v>20000000</v>
      </c>
      <c r="B41" s="82" t="s">
        <v>15</v>
      </c>
      <c r="C41" s="33">
        <f>C42+C44+C57+C63</f>
        <v>17882600</v>
      </c>
      <c r="D41" s="33">
        <f>D42+D57+D63</f>
        <v>29933439</v>
      </c>
      <c r="E41" s="33">
        <f>E42+E45+E53+E54+E56+E57+E61+E63</f>
        <v>0</v>
      </c>
      <c r="F41" s="100">
        <f aca="true" t="shared" si="2" ref="F41:F71">C41+D41</f>
        <v>47816039</v>
      </c>
      <c r="G41" s="21"/>
      <c r="H41" s="22"/>
      <c r="I41" s="21"/>
      <c r="J41" s="21"/>
      <c r="K41" s="21"/>
      <c r="L41" s="21"/>
      <c r="M41" s="21"/>
      <c r="N41" s="21"/>
      <c r="O41" s="3"/>
      <c r="P41" s="3"/>
    </row>
    <row r="42" spans="1:16" ht="30" customHeight="1">
      <c r="A42" s="88">
        <v>21000000</v>
      </c>
      <c r="B42" s="23" t="s">
        <v>16</v>
      </c>
      <c r="C42" s="19"/>
      <c r="D42" s="12">
        <f>D43</f>
        <v>145900</v>
      </c>
      <c r="E42" s="20"/>
      <c r="F42" s="100">
        <f t="shared" si="2"/>
        <v>145900</v>
      </c>
      <c r="G42" s="21"/>
      <c r="H42" s="22"/>
      <c r="I42" s="21"/>
      <c r="J42" s="21"/>
      <c r="K42" s="21"/>
      <c r="L42" s="21"/>
      <c r="M42" s="21"/>
      <c r="N42" s="21"/>
      <c r="O42" s="3"/>
      <c r="P42" s="3"/>
    </row>
    <row r="43" spans="1:16" ht="48" customHeight="1">
      <c r="A43" s="91">
        <v>21110000</v>
      </c>
      <c r="B43" s="18" t="s">
        <v>59</v>
      </c>
      <c r="C43" s="19"/>
      <c r="D43" s="28">
        <v>145900</v>
      </c>
      <c r="E43" s="20"/>
      <c r="F43" s="100">
        <f t="shared" si="2"/>
        <v>145900</v>
      </c>
      <c r="G43" s="21"/>
      <c r="H43" s="22"/>
      <c r="I43" s="21"/>
      <c r="J43" s="21"/>
      <c r="K43" s="21"/>
      <c r="L43" s="21"/>
      <c r="M43" s="21"/>
      <c r="N43" s="21"/>
      <c r="O43" s="3"/>
      <c r="P43" s="3"/>
    </row>
    <row r="44" spans="1:16" ht="31.5" customHeight="1">
      <c r="A44" s="88">
        <v>22000000</v>
      </c>
      <c r="B44" s="23" t="s">
        <v>77</v>
      </c>
      <c r="C44" s="33">
        <f>C45+C53+C54+C56</f>
        <v>16402200</v>
      </c>
      <c r="D44" s="33"/>
      <c r="E44" s="33"/>
      <c r="F44" s="100">
        <f t="shared" si="2"/>
        <v>16402200</v>
      </c>
      <c r="G44" s="21"/>
      <c r="H44" s="22"/>
      <c r="I44" s="21"/>
      <c r="J44" s="21"/>
      <c r="K44" s="21"/>
      <c r="L44" s="21"/>
      <c r="M44" s="21"/>
      <c r="N44" s="21"/>
      <c r="O44" s="3"/>
      <c r="P44" s="3"/>
    </row>
    <row r="45" spans="1:16" s="17" customFormat="1" ht="22.5">
      <c r="A45" s="88">
        <v>22010000</v>
      </c>
      <c r="B45" s="32" t="s">
        <v>30</v>
      </c>
      <c r="C45" s="12">
        <f>SUM(C46:C52)</f>
        <v>14805100</v>
      </c>
      <c r="D45" s="12"/>
      <c r="E45" s="12"/>
      <c r="F45" s="100">
        <f t="shared" si="2"/>
        <v>14805100</v>
      </c>
      <c r="G45" s="14"/>
      <c r="H45" s="15"/>
      <c r="I45" s="14"/>
      <c r="J45" s="14"/>
      <c r="K45" s="14"/>
      <c r="L45" s="14"/>
      <c r="M45" s="14"/>
      <c r="N45" s="14"/>
      <c r="O45" s="16"/>
      <c r="P45" s="16"/>
    </row>
    <row r="46" spans="1:16" s="17" customFormat="1" ht="78.75">
      <c r="A46" s="90">
        <v>22010200</v>
      </c>
      <c r="B46" s="18" t="s">
        <v>60</v>
      </c>
      <c r="C46" s="28">
        <v>34100</v>
      </c>
      <c r="D46" s="12"/>
      <c r="E46" s="12"/>
      <c r="F46" s="100">
        <f t="shared" si="2"/>
        <v>34100</v>
      </c>
      <c r="G46" s="14"/>
      <c r="H46" s="15"/>
      <c r="I46" s="14"/>
      <c r="J46" s="14"/>
      <c r="K46" s="14"/>
      <c r="L46" s="14"/>
      <c r="M46" s="14"/>
      <c r="N46" s="14"/>
      <c r="O46" s="16"/>
      <c r="P46" s="16"/>
    </row>
    <row r="47" spans="1:16" ht="48.75" customHeight="1">
      <c r="A47" s="90">
        <v>22010500</v>
      </c>
      <c r="B47" s="18" t="s">
        <v>31</v>
      </c>
      <c r="C47" s="19">
        <v>2000</v>
      </c>
      <c r="D47" s="20"/>
      <c r="E47" s="20"/>
      <c r="F47" s="100">
        <f t="shared" si="2"/>
        <v>2000</v>
      </c>
      <c r="G47" s="21"/>
      <c r="H47" s="22"/>
      <c r="I47" s="21"/>
      <c r="J47" s="21"/>
      <c r="K47" s="21"/>
      <c r="L47" s="21"/>
      <c r="M47" s="21"/>
      <c r="N47" s="21"/>
      <c r="O47" s="3"/>
      <c r="P47" s="3"/>
    </row>
    <row r="48" spans="1:16" ht="48.75" customHeight="1">
      <c r="A48" s="90">
        <v>22010700</v>
      </c>
      <c r="B48" s="18" t="s">
        <v>86</v>
      </c>
      <c r="C48" s="19">
        <v>1000</v>
      </c>
      <c r="D48" s="20"/>
      <c r="E48" s="20"/>
      <c r="F48" s="100">
        <f t="shared" si="2"/>
        <v>1000</v>
      </c>
      <c r="G48" s="21"/>
      <c r="H48" s="22"/>
      <c r="I48" s="21"/>
      <c r="J48" s="21"/>
      <c r="K48" s="21"/>
      <c r="L48" s="21"/>
      <c r="M48" s="21"/>
      <c r="N48" s="21"/>
      <c r="O48" s="3"/>
      <c r="P48" s="3"/>
    </row>
    <row r="49" spans="1:16" ht="63" customHeight="1">
      <c r="A49" s="90">
        <v>22010900</v>
      </c>
      <c r="B49" s="18" t="s">
        <v>61</v>
      </c>
      <c r="C49" s="19">
        <v>20000</v>
      </c>
      <c r="D49" s="20"/>
      <c r="E49" s="20"/>
      <c r="F49" s="100">
        <f t="shared" si="2"/>
        <v>20000</v>
      </c>
      <c r="G49" s="21"/>
      <c r="H49" s="22"/>
      <c r="I49" s="21"/>
      <c r="J49" s="21"/>
      <c r="K49" s="21"/>
      <c r="L49" s="21"/>
      <c r="M49" s="21"/>
      <c r="N49" s="21"/>
      <c r="O49" s="3"/>
      <c r="P49" s="3"/>
    </row>
    <row r="50" spans="1:16" ht="43.5" customHeight="1">
      <c r="A50" s="90">
        <v>22011000</v>
      </c>
      <c r="B50" s="18" t="s">
        <v>32</v>
      </c>
      <c r="C50" s="19">
        <v>2036000</v>
      </c>
      <c r="D50" s="20"/>
      <c r="E50" s="20"/>
      <c r="F50" s="100">
        <f t="shared" si="2"/>
        <v>2036000</v>
      </c>
      <c r="G50" s="21"/>
      <c r="H50" s="22"/>
      <c r="I50" s="21"/>
      <c r="J50" s="21"/>
      <c r="K50" s="21"/>
      <c r="L50" s="21"/>
      <c r="M50" s="21"/>
      <c r="N50" s="21"/>
      <c r="O50" s="3"/>
      <c r="P50" s="3"/>
    </row>
    <row r="51" spans="1:16" ht="42.75" customHeight="1">
      <c r="A51" s="90">
        <v>22011100</v>
      </c>
      <c r="B51" s="18" t="s">
        <v>0</v>
      </c>
      <c r="C51" s="19">
        <v>11400000</v>
      </c>
      <c r="D51" s="20"/>
      <c r="E51" s="20"/>
      <c r="F51" s="100">
        <f t="shared" si="2"/>
        <v>11400000</v>
      </c>
      <c r="G51" s="21"/>
      <c r="H51" s="22"/>
      <c r="I51" s="21"/>
      <c r="J51" s="21"/>
      <c r="K51" s="21"/>
      <c r="L51" s="21"/>
      <c r="M51" s="21"/>
      <c r="N51" s="21"/>
      <c r="O51" s="3"/>
      <c r="P51" s="3"/>
    </row>
    <row r="52" spans="1:16" ht="32.25" customHeight="1">
      <c r="A52" s="90">
        <v>22011800</v>
      </c>
      <c r="B52" s="18" t="s">
        <v>62</v>
      </c>
      <c r="C52" s="19">
        <v>1312000</v>
      </c>
      <c r="D52" s="20"/>
      <c r="E52" s="20"/>
      <c r="F52" s="100">
        <f t="shared" si="2"/>
        <v>1312000</v>
      </c>
      <c r="G52" s="21"/>
      <c r="H52" s="22"/>
      <c r="I52" s="21"/>
      <c r="J52" s="21"/>
      <c r="K52" s="21"/>
      <c r="L52" s="21"/>
      <c r="M52" s="21"/>
      <c r="N52" s="21"/>
      <c r="O52" s="3"/>
      <c r="P52" s="3"/>
    </row>
    <row r="53" spans="1:16" ht="31.5">
      <c r="A53" s="91">
        <v>22020000</v>
      </c>
      <c r="B53" s="32" t="s">
        <v>17</v>
      </c>
      <c r="C53" s="33">
        <v>500000</v>
      </c>
      <c r="D53" s="20"/>
      <c r="E53" s="20"/>
      <c r="F53" s="100">
        <f t="shared" si="2"/>
        <v>500000</v>
      </c>
      <c r="G53" s="21"/>
      <c r="H53" s="22"/>
      <c r="I53" s="21"/>
      <c r="J53" s="21"/>
      <c r="K53" s="21"/>
      <c r="L53" s="21"/>
      <c r="M53" s="21"/>
      <c r="N53" s="21"/>
      <c r="O53" s="3"/>
      <c r="P53" s="3"/>
    </row>
    <row r="54" spans="1:16" ht="31.5">
      <c r="A54" s="91">
        <v>22080000</v>
      </c>
      <c r="B54" s="32" t="s">
        <v>18</v>
      </c>
      <c r="C54" s="12">
        <f>C55</f>
        <v>1050000</v>
      </c>
      <c r="D54" s="12"/>
      <c r="E54" s="12"/>
      <c r="F54" s="100">
        <f t="shared" si="2"/>
        <v>1050000</v>
      </c>
      <c r="G54" s="21"/>
      <c r="H54" s="22"/>
      <c r="I54" s="21"/>
      <c r="J54" s="21"/>
      <c r="K54" s="21"/>
      <c r="L54" s="21"/>
      <c r="M54" s="21"/>
      <c r="N54" s="21"/>
      <c r="O54" s="3"/>
      <c r="P54" s="3"/>
    </row>
    <row r="55" spans="1:16" ht="45.75" customHeight="1">
      <c r="A55" s="90">
        <v>22080400</v>
      </c>
      <c r="B55" s="18" t="s">
        <v>63</v>
      </c>
      <c r="C55" s="19">
        <v>1050000</v>
      </c>
      <c r="D55" s="19"/>
      <c r="E55" s="19"/>
      <c r="F55" s="100">
        <f t="shared" si="2"/>
        <v>1050000</v>
      </c>
      <c r="G55" s="21"/>
      <c r="H55" s="22"/>
      <c r="I55" s="21"/>
      <c r="J55" s="21"/>
      <c r="K55" s="21"/>
      <c r="L55" s="21"/>
      <c r="M55" s="21"/>
      <c r="N55" s="21"/>
      <c r="O55" s="3"/>
      <c r="P55" s="3"/>
    </row>
    <row r="56" spans="1:16" ht="47.25" customHeight="1">
      <c r="A56" s="91">
        <v>22120000</v>
      </c>
      <c r="B56" s="32" t="s">
        <v>33</v>
      </c>
      <c r="C56" s="33">
        <v>47100</v>
      </c>
      <c r="D56" s="19"/>
      <c r="E56" s="19"/>
      <c r="F56" s="100">
        <f t="shared" si="2"/>
        <v>47100</v>
      </c>
      <c r="G56" s="21"/>
      <c r="H56" s="22"/>
      <c r="I56" s="21"/>
      <c r="J56" s="21"/>
      <c r="K56" s="21"/>
      <c r="L56" s="21"/>
      <c r="M56" s="21"/>
      <c r="N56" s="21"/>
      <c r="O56" s="3"/>
      <c r="P56" s="3"/>
    </row>
    <row r="57" spans="1:16" s="31" customFormat="1" ht="18.75" customHeight="1">
      <c r="A57" s="88">
        <v>24000000</v>
      </c>
      <c r="B57" s="23" t="s">
        <v>19</v>
      </c>
      <c r="C57" s="12">
        <f>C58</f>
        <v>1480400</v>
      </c>
      <c r="D57" s="12">
        <f>D58+D61</f>
        <v>120900</v>
      </c>
      <c r="E57" s="12">
        <f>E58+E60+E62</f>
        <v>0</v>
      </c>
      <c r="F57" s="100">
        <f t="shared" si="2"/>
        <v>1601300</v>
      </c>
      <c r="G57" s="29"/>
      <c r="H57" s="15"/>
      <c r="I57" s="29"/>
      <c r="J57" s="29"/>
      <c r="K57" s="29"/>
      <c r="L57" s="29"/>
      <c r="M57" s="29"/>
      <c r="N57" s="29"/>
      <c r="O57" s="30"/>
      <c r="P57" s="30"/>
    </row>
    <row r="58" spans="1:16" s="31" customFormat="1" ht="19.5" customHeight="1">
      <c r="A58" s="91">
        <v>24060000</v>
      </c>
      <c r="B58" s="32" t="s">
        <v>1</v>
      </c>
      <c r="C58" s="28">
        <f>C59</f>
        <v>1480400</v>
      </c>
      <c r="D58" s="33">
        <f>D60</f>
        <v>119400</v>
      </c>
      <c r="E58" s="12"/>
      <c r="F58" s="100">
        <f t="shared" si="2"/>
        <v>1599800</v>
      </c>
      <c r="G58" s="29"/>
      <c r="H58" s="15"/>
      <c r="I58" s="29"/>
      <c r="J58" s="29"/>
      <c r="K58" s="29"/>
      <c r="L58" s="29"/>
      <c r="M58" s="29"/>
      <c r="N58" s="29"/>
      <c r="O58" s="30"/>
      <c r="P58" s="30"/>
    </row>
    <row r="59" spans="1:16" s="31" customFormat="1" ht="19.5" customHeight="1">
      <c r="A59" s="89">
        <v>24060300</v>
      </c>
      <c r="B59" s="34" t="s">
        <v>1</v>
      </c>
      <c r="C59" s="28">
        <v>1480400</v>
      </c>
      <c r="D59" s="33"/>
      <c r="E59" s="12"/>
      <c r="F59" s="100">
        <f t="shared" si="2"/>
        <v>1480400</v>
      </c>
      <c r="G59" s="29"/>
      <c r="H59" s="15"/>
      <c r="I59" s="29"/>
      <c r="J59" s="29"/>
      <c r="K59" s="29"/>
      <c r="L59" s="29"/>
      <c r="M59" s="29"/>
      <c r="N59" s="29"/>
      <c r="O59" s="30"/>
      <c r="P59" s="30"/>
    </row>
    <row r="60" spans="1:16" s="31" customFormat="1" ht="63.75" customHeight="1">
      <c r="A60" s="90">
        <v>24062100</v>
      </c>
      <c r="B60" s="18" t="s">
        <v>2</v>
      </c>
      <c r="C60" s="28"/>
      <c r="D60" s="28">
        <v>119400</v>
      </c>
      <c r="E60" s="12"/>
      <c r="F60" s="100">
        <f t="shared" si="2"/>
        <v>119400</v>
      </c>
      <c r="G60" s="29"/>
      <c r="H60" s="15"/>
      <c r="I60" s="29"/>
      <c r="J60" s="29"/>
      <c r="K60" s="29"/>
      <c r="L60" s="29"/>
      <c r="M60" s="29"/>
      <c r="N60" s="29"/>
      <c r="O60" s="30"/>
      <c r="P60" s="30"/>
    </row>
    <row r="61" spans="1:16" s="31" customFormat="1" ht="33.75" customHeight="1">
      <c r="A61" s="91">
        <v>24110000</v>
      </c>
      <c r="B61" s="32" t="s">
        <v>64</v>
      </c>
      <c r="C61" s="28"/>
      <c r="D61" s="33">
        <f>D62</f>
        <v>1500</v>
      </c>
      <c r="E61" s="12"/>
      <c r="F61" s="100">
        <f t="shared" si="2"/>
        <v>1500</v>
      </c>
      <c r="G61" s="29"/>
      <c r="H61" s="15"/>
      <c r="I61" s="29"/>
      <c r="J61" s="29"/>
      <c r="K61" s="29"/>
      <c r="L61" s="29"/>
      <c r="M61" s="29"/>
      <c r="N61" s="29"/>
      <c r="O61" s="30"/>
      <c r="P61" s="30"/>
    </row>
    <row r="62" spans="1:16" ht="84" customHeight="1">
      <c r="A62" s="90">
        <v>24110900</v>
      </c>
      <c r="B62" s="18" t="s">
        <v>90</v>
      </c>
      <c r="C62" s="19"/>
      <c r="D62" s="19">
        <v>1500</v>
      </c>
      <c r="E62" s="19"/>
      <c r="F62" s="100">
        <f t="shared" si="2"/>
        <v>1500</v>
      </c>
      <c r="G62" s="21"/>
      <c r="H62" s="22"/>
      <c r="I62" s="21"/>
      <c r="J62" s="21"/>
      <c r="K62" s="21"/>
      <c r="L62" s="21"/>
      <c r="M62" s="21"/>
      <c r="N62" s="21"/>
      <c r="O62" s="3"/>
      <c r="P62" s="3"/>
    </row>
    <row r="63" spans="1:16" ht="25.5" customHeight="1">
      <c r="A63" s="91">
        <v>25000000</v>
      </c>
      <c r="B63" s="32" t="s">
        <v>20</v>
      </c>
      <c r="C63" s="33"/>
      <c r="D63" s="33">
        <f>D64+D69</f>
        <v>29666639</v>
      </c>
      <c r="E63" s="33">
        <f>E64</f>
        <v>0</v>
      </c>
      <c r="F63" s="100">
        <f t="shared" si="2"/>
        <v>29666639</v>
      </c>
      <c r="G63" s="21"/>
      <c r="H63" s="22"/>
      <c r="I63" s="21"/>
      <c r="J63" s="21"/>
      <c r="K63" s="21"/>
      <c r="L63" s="21"/>
      <c r="M63" s="21"/>
      <c r="N63" s="21"/>
      <c r="O63" s="3"/>
      <c r="P63" s="3"/>
    </row>
    <row r="64" spans="1:16" ht="48" customHeight="1">
      <c r="A64" s="91">
        <v>25010000</v>
      </c>
      <c r="B64" s="23" t="s">
        <v>65</v>
      </c>
      <c r="C64" s="33"/>
      <c r="D64" s="33">
        <f>D65+D66+D67+D68</f>
        <v>20514939</v>
      </c>
      <c r="E64" s="33"/>
      <c r="F64" s="100">
        <f t="shared" si="2"/>
        <v>20514939</v>
      </c>
      <c r="G64" s="21"/>
      <c r="H64" s="22"/>
      <c r="I64" s="21"/>
      <c r="J64" s="21"/>
      <c r="K64" s="21"/>
      <c r="L64" s="21"/>
      <c r="M64" s="21"/>
      <c r="N64" s="21"/>
      <c r="O64" s="3"/>
      <c r="P64" s="3"/>
    </row>
    <row r="65" spans="1:16" ht="33" customHeight="1">
      <c r="A65" s="89">
        <v>25010100</v>
      </c>
      <c r="B65" s="18" t="s">
        <v>66</v>
      </c>
      <c r="C65" s="33"/>
      <c r="D65" s="28">
        <v>13475740</v>
      </c>
      <c r="E65" s="33"/>
      <c r="F65" s="100">
        <f t="shared" si="2"/>
        <v>13475740</v>
      </c>
      <c r="G65" s="21"/>
      <c r="H65" s="22"/>
      <c r="I65" s="21"/>
      <c r="J65" s="21"/>
      <c r="K65" s="21"/>
      <c r="L65" s="21"/>
      <c r="M65" s="21"/>
      <c r="N65" s="21"/>
      <c r="O65" s="3"/>
      <c r="P65" s="3"/>
    </row>
    <row r="66" spans="1:16" ht="31.5" customHeight="1">
      <c r="A66" s="89">
        <v>25010200</v>
      </c>
      <c r="B66" s="18" t="s">
        <v>67</v>
      </c>
      <c r="C66" s="33"/>
      <c r="D66" s="28">
        <v>5786204</v>
      </c>
      <c r="E66" s="33"/>
      <c r="F66" s="100">
        <f t="shared" si="2"/>
        <v>5786204</v>
      </c>
      <c r="G66" s="21"/>
      <c r="H66" s="22"/>
      <c r="I66" s="21"/>
      <c r="J66" s="21"/>
      <c r="K66" s="21"/>
      <c r="L66" s="21"/>
      <c r="M66" s="21"/>
      <c r="N66" s="21"/>
      <c r="O66" s="3"/>
      <c r="P66" s="3"/>
    </row>
    <row r="67" spans="1:16" ht="20.25" customHeight="1">
      <c r="A67" s="89">
        <v>25010300</v>
      </c>
      <c r="B67" s="18" t="s">
        <v>34</v>
      </c>
      <c r="C67" s="33"/>
      <c r="D67" s="28">
        <v>1206046</v>
      </c>
      <c r="E67" s="33"/>
      <c r="F67" s="100">
        <f t="shared" si="2"/>
        <v>1206046</v>
      </c>
      <c r="G67" s="21"/>
      <c r="H67" s="22"/>
      <c r="I67" s="21"/>
      <c r="J67" s="21"/>
      <c r="K67" s="21"/>
      <c r="L67" s="21"/>
      <c r="M67" s="21"/>
      <c r="N67" s="21"/>
      <c r="O67" s="3"/>
      <c r="P67" s="3"/>
    </row>
    <row r="68" spans="1:16" ht="46.5" customHeight="1">
      <c r="A68" s="89">
        <v>25010400</v>
      </c>
      <c r="B68" s="18" t="s">
        <v>68</v>
      </c>
      <c r="C68" s="33"/>
      <c r="D68" s="28">
        <v>46949</v>
      </c>
      <c r="E68" s="33"/>
      <c r="F68" s="100">
        <f t="shared" si="2"/>
        <v>46949</v>
      </c>
      <c r="G68" s="21"/>
      <c r="H68" s="22"/>
      <c r="I68" s="21"/>
      <c r="J68" s="21"/>
      <c r="K68" s="21"/>
      <c r="L68" s="21"/>
      <c r="M68" s="21"/>
      <c r="N68" s="21"/>
      <c r="O68" s="3"/>
      <c r="P68" s="3"/>
    </row>
    <row r="69" spans="1:16" ht="35.25" customHeight="1">
      <c r="A69" s="91">
        <v>25020000</v>
      </c>
      <c r="B69" s="32" t="s">
        <v>35</v>
      </c>
      <c r="C69" s="33"/>
      <c r="D69" s="33">
        <f>D70</f>
        <v>9151700</v>
      </c>
      <c r="E69" s="33"/>
      <c r="F69" s="100">
        <f t="shared" si="2"/>
        <v>9151700</v>
      </c>
      <c r="G69" s="21"/>
      <c r="H69" s="22"/>
      <c r="I69" s="21"/>
      <c r="J69" s="21"/>
      <c r="K69" s="21"/>
      <c r="L69" s="21"/>
      <c r="M69" s="21"/>
      <c r="N69" s="21"/>
      <c r="O69" s="3"/>
      <c r="P69" s="3"/>
    </row>
    <row r="70" spans="1:16" ht="63" customHeight="1">
      <c r="A70" s="89">
        <v>25020200</v>
      </c>
      <c r="B70" s="18" t="s">
        <v>69</v>
      </c>
      <c r="C70" s="33"/>
      <c r="D70" s="28">
        <v>9151700</v>
      </c>
      <c r="E70" s="33"/>
      <c r="F70" s="100">
        <f t="shared" si="2"/>
        <v>9151700</v>
      </c>
      <c r="G70" s="21"/>
      <c r="H70" s="22"/>
      <c r="I70" s="21"/>
      <c r="J70" s="21"/>
      <c r="K70" s="21"/>
      <c r="L70" s="21"/>
      <c r="M70" s="21"/>
      <c r="N70" s="21"/>
      <c r="O70" s="3"/>
      <c r="P70" s="3"/>
    </row>
    <row r="71" spans="1:16" s="11" customFormat="1" ht="27" customHeight="1">
      <c r="A71" s="88"/>
      <c r="B71" s="103" t="s">
        <v>21</v>
      </c>
      <c r="C71" s="35">
        <f>C9+C41</f>
        <v>319003000</v>
      </c>
      <c r="D71" s="35">
        <f>D9+D41</f>
        <v>40241939</v>
      </c>
      <c r="E71" s="35">
        <f>E9+E41</f>
        <v>0</v>
      </c>
      <c r="F71" s="104">
        <f t="shared" si="2"/>
        <v>359244939</v>
      </c>
      <c r="G71" s="8"/>
      <c r="H71" s="15"/>
      <c r="I71" s="8"/>
      <c r="J71" s="8"/>
      <c r="K71" s="8"/>
      <c r="L71" s="8"/>
      <c r="M71" s="8"/>
      <c r="N71" s="8"/>
      <c r="O71" s="10"/>
      <c r="P71" s="10"/>
    </row>
    <row r="72" spans="1:16" ht="23.25">
      <c r="A72" s="91">
        <v>40000000</v>
      </c>
      <c r="B72" s="23" t="s">
        <v>70</v>
      </c>
      <c r="C72" s="33">
        <f>SUM(C74,C77,)</f>
        <v>1904909600</v>
      </c>
      <c r="D72" s="33">
        <f>SUM(D74,D77,)</f>
        <v>36452600</v>
      </c>
      <c r="E72" s="33">
        <f>SUM(E74,E77,)</f>
        <v>0</v>
      </c>
      <c r="F72" s="100">
        <f aca="true" t="shared" si="3" ref="F72:F89">SUM(D72,C72)</f>
        <v>1941362200</v>
      </c>
      <c r="G72" s="21"/>
      <c r="H72" s="36"/>
      <c r="I72" s="21"/>
      <c r="J72" s="21"/>
      <c r="K72" s="21"/>
      <c r="L72" s="21"/>
      <c r="M72" s="21"/>
      <c r="N72" s="21"/>
      <c r="O72" s="3"/>
      <c r="P72" s="3"/>
    </row>
    <row r="73" spans="1:16" ht="18.75" customHeight="1">
      <c r="A73" s="91">
        <v>41000000</v>
      </c>
      <c r="B73" s="23" t="s">
        <v>22</v>
      </c>
      <c r="C73" s="33">
        <f>C74+C77</f>
        <v>1904909600</v>
      </c>
      <c r="D73" s="33">
        <f>D77</f>
        <v>36452600</v>
      </c>
      <c r="E73" s="33">
        <f>SUM(E74:E77)</f>
        <v>0</v>
      </c>
      <c r="F73" s="100">
        <f t="shared" si="3"/>
        <v>1941362200</v>
      </c>
      <c r="G73" s="21"/>
      <c r="H73" s="22"/>
      <c r="I73" s="21"/>
      <c r="J73" s="21"/>
      <c r="K73" s="21"/>
      <c r="L73" s="21"/>
      <c r="M73" s="21"/>
      <c r="N73" s="21"/>
      <c r="O73" s="3"/>
      <c r="P73" s="3"/>
    </row>
    <row r="74" spans="1:16" s="31" customFormat="1" ht="22.5">
      <c r="A74" s="91">
        <v>41020000</v>
      </c>
      <c r="B74" s="32" t="s">
        <v>23</v>
      </c>
      <c r="C74" s="33">
        <f>SUM(C75:C76)</f>
        <v>504889600</v>
      </c>
      <c r="D74" s="33">
        <f>SUM(D75:D76)</f>
        <v>0</v>
      </c>
      <c r="E74" s="33">
        <f>SUM(E75:E76)</f>
        <v>0</v>
      </c>
      <c r="F74" s="100">
        <f t="shared" si="3"/>
        <v>504889600</v>
      </c>
      <c r="G74" s="29"/>
      <c r="H74" s="15"/>
      <c r="I74" s="29"/>
      <c r="J74" s="29"/>
      <c r="K74" s="29"/>
      <c r="L74" s="29"/>
      <c r="M74" s="29"/>
      <c r="N74" s="29"/>
      <c r="O74" s="30"/>
      <c r="P74" s="30"/>
    </row>
    <row r="75" spans="1:16" s="31" customFormat="1" ht="31.5">
      <c r="A75" s="92">
        <v>41020100</v>
      </c>
      <c r="B75" s="59" t="s">
        <v>71</v>
      </c>
      <c r="C75" s="28">
        <v>475293700</v>
      </c>
      <c r="D75" s="28"/>
      <c r="E75" s="28"/>
      <c r="F75" s="100">
        <f t="shared" si="3"/>
        <v>475293700</v>
      </c>
      <c r="G75" s="29"/>
      <c r="H75" s="15"/>
      <c r="I75" s="29"/>
      <c r="J75" s="29"/>
      <c r="K75" s="29"/>
      <c r="L75" s="29"/>
      <c r="M75" s="29"/>
      <c r="N75" s="29"/>
      <c r="O75" s="30"/>
      <c r="P75" s="30"/>
    </row>
    <row r="76" spans="1:16" s="31" customFormat="1" ht="49.5" customHeight="1">
      <c r="A76" s="93">
        <v>41020600</v>
      </c>
      <c r="B76" s="59" t="s">
        <v>72</v>
      </c>
      <c r="C76" s="28">
        <v>29595900</v>
      </c>
      <c r="D76" s="28"/>
      <c r="E76" s="28"/>
      <c r="F76" s="100">
        <f t="shared" si="3"/>
        <v>29595900</v>
      </c>
      <c r="G76" s="29"/>
      <c r="H76" s="15"/>
      <c r="I76" s="29"/>
      <c r="J76" s="29"/>
      <c r="K76" s="29"/>
      <c r="L76" s="29"/>
      <c r="M76" s="29"/>
      <c r="N76" s="29"/>
      <c r="O76" s="30"/>
      <c r="P76" s="30"/>
    </row>
    <row r="77" spans="1:16" s="31" customFormat="1" ht="20.25" customHeight="1">
      <c r="A77" s="94">
        <v>41030000</v>
      </c>
      <c r="B77" s="83" t="s">
        <v>24</v>
      </c>
      <c r="C77" s="12">
        <f>SUM(C78:C88)</f>
        <v>1400020000</v>
      </c>
      <c r="D77" s="12">
        <f>SUM(D78:D88)</f>
        <v>36452600</v>
      </c>
      <c r="E77" s="12">
        <f>SUM(E78:E88)</f>
        <v>0</v>
      </c>
      <c r="F77" s="100">
        <f t="shared" si="3"/>
        <v>1436472600</v>
      </c>
      <c r="G77" s="29"/>
      <c r="H77" s="15"/>
      <c r="I77" s="29"/>
      <c r="J77" s="29"/>
      <c r="K77" s="29"/>
      <c r="L77" s="29"/>
      <c r="M77" s="29"/>
      <c r="N77" s="29"/>
      <c r="O77" s="30"/>
      <c r="P77" s="30"/>
    </row>
    <row r="78" spans="1:16" ht="70.5" customHeight="1">
      <c r="A78" s="92">
        <v>41030600</v>
      </c>
      <c r="B78" s="60" t="s">
        <v>25</v>
      </c>
      <c r="C78" s="61">
        <v>1057217900</v>
      </c>
      <c r="D78" s="19"/>
      <c r="E78" s="19"/>
      <c r="F78" s="100">
        <f t="shared" si="3"/>
        <v>1057217900</v>
      </c>
      <c r="G78" s="21"/>
      <c r="H78" s="22"/>
      <c r="I78" s="21"/>
      <c r="J78" s="21"/>
      <c r="K78" s="21"/>
      <c r="L78" s="21"/>
      <c r="M78" s="21"/>
      <c r="N78" s="21"/>
      <c r="O78" s="3"/>
      <c r="P78" s="3"/>
    </row>
    <row r="79" spans="1:16" ht="110.25" customHeight="1">
      <c r="A79" s="92">
        <v>41030800</v>
      </c>
      <c r="B79" s="81" t="s">
        <v>73</v>
      </c>
      <c r="C79" s="61">
        <v>163476200</v>
      </c>
      <c r="D79" s="95"/>
      <c r="E79" s="95"/>
      <c r="F79" s="100">
        <f t="shared" si="3"/>
        <v>163476200</v>
      </c>
      <c r="G79" s="21"/>
      <c r="H79" s="37"/>
      <c r="I79" s="21"/>
      <c r="J79" s="21"/>
      <c r="K79" s="21"/>
      <c r="L79" s="21"/>
      <c r="M79" s="21"/>
      <c r="N79" s="21"/>
      <c r="O79" s="3"/>
      <c r="P79" s="3"/>
    </row>
    <row r="80" spans="1:16" ht="240" customHeight="1">
      <c r="A80" s="92">
        <v>41030900</v>
      </c>
      <c r="B80" s="60" t="s">
        <v>87</v>
      </c>
      <c r="C80" s="61">
        <v>38585800</v>
      </c>
      <c r="D80" s="19"/>
      <c r="E80" s="19"/>
      <c r="F80" s="100">
        <f t="shared" si="3"/>
        <v>38585800</v>
      </c>
      <c r="G80" s="21"/>
      <c r="H80" s="22"/>
      <c r="I80" s="21"/>
      <c r="J80" s="21"/>
      <c r="K80" s="21"/>
      <c r="L80" s="21"/>
      <c r="M80" s="21"/>
      <c r="N80" s="21"/>
      <c r="O80" s="3"/>
      <c r="P80" s="3"/>
    </row>
    <row r="81" spans="1:16" ht="63" customHeight="1">
      <c r="A81" s="92">
        <v>41031000</v>
      </c>
      <c r="B81" s="60" t="s">
        <v>26</v>
      </c>
      <c r="C81" s="61">
        <v>40187800</v>
      </c>
      <c r="D81" s="19"/>
      <c r="E81" s="19"/>
      <c r="F81" s="100">
        <f t="shared" si="3"/>
        <v>40187800</v>
      </c>
      <c r="G81" s="21"/>
      <c r="H81" s="22"/>
      <c r="I81" s="21"/>
      <c r="J81" s="21"/>
      <c r="K81" s="21"/>
      <c r="L81" s="21"/>
      <c r="M81" s="21"/>
      <c r="N81" s="21"/>
      <c r="O81" s="3"/>
      <c r="P81" s="3"/>
    </row>
    <row r="82" spans="1:16" ht="51.75" customHeight="1">
      <c r="A82" s="93">
        <v>41033700</v>
      </c>
      <c r="B82" s="81" t="s">
        <v>88</v>
      </c>
      <c r="C82" s="61">
        <v>5035200</v>
      </c>
      <c r="D82" s="19"/>
      <c r="E82" s="19"/>
      <c r="F82" s="100">
        <f t="shared" si="3"/>
        <v>5035200</v>
      </c>
      <c r="G82" s="21"/>
      <c r="H82" s="22"/>
      <c r="I82" s="21"/>
      <c r="J82" s="21"/>
      <c r="K82" s="21"/>
      <c r="L82" s="21"/>
      <c r="M82" s="21"/>
      <c r="N82" s="21"/>
      <c r="O82" s="3"/>
      <c r="P82" s="3"/>
    </row>
    <row r="83" spans="1:16" ht="155.25" customHeight="1">
      <c r="A83" s="92">
        <v>41034300</v>
      </c>
      <c r="B83" s="60" t="s">
        <v>74</v>
      </c>
      <c r="C83" s="61"/>
      <c r="D83" s="19">
        <v>7700</v>
      </c>
      <c r="E83" s="19"/>
      <c r="F83" s="100">
        <f t="shared" si="3"/>
        <v>7700</v>
      </c>
      <c r="G83" s="21"/>
      <c r="H83" s="22"/>
      <c r="I83" s="21"/>
      <c r="J83" s="21"/>
      <c r="K83" s="21"/>
      <c r="L83" s="21"/>
      <c r="M83" s="21"/>
      <c r="N83" s="21"/>
      <c r="O83" s="3"/>
      <c r="P83" s="3"/>
    </row>
    <row r="84" spans="1:16" ht="64.5" customHeight="1">
      <c r="A84" s="92">
        <v>41034400</v>
      </c>
      <c r="B84" s="60" t="s">
        <v>85</v>
      </c>
      <c r="C84" s="61"/>
      <c r="D84" s="19">
        <v>36444900</v>
      </c>
      <c r="E84" s="19"/>
      <c r="F84" s="100">
        <f t="shared" si="3"/>
        <v>36444900</v>
      </c>
      <c r="G84" s="21"/>
      <c r="H84" s="22"/>
      <c r="I84" s="21"/>
      <c r="J84" s="21"/>
      <c r="K84" s="21"/>
      <c r="L84" s="21"/>
      <c r="M84" s="21"/>
      <c r="N84" s="21"/>
      <c r="O84" s="3"/>
      <c r="P84" s="3"/>
    </row>
    <row r="85" spans="1:16" ht="114" customHeight="1">
      <c r="A85" s="92">
        <v>41035800</v>
      </c>
      <c r="B85" s="81" t="s">
        <v>29</v>
      </c>
      <c r="C85" s="61">
        <v>7586200</v>
      </c>
      <c r="D85" s="19"/>
      <c r="E85" s="19"/>
      <c r="F85" s="100">
        <f t="shared" si="3"/>
        <v>7586200</v>
      </c>
      <c r="G85" s="21"/>
      <c r="H85" s="22"/>
      <c r="I85" s="21"/>
      <c r="J85" s="21"/>
      <c r="K85" s="21"/>
      <c r="L85" s="21"/>
      <c r="M85" s="21"/>
      <c r="N85" s="21"/>
      <c r="O85" s="3"/>
      <c r="P85" s="3"/>
    </row>
    <row r="86" spans="1:16" ht="65.25" customHeight="1">
      <c r="A86" s="92"/>
      <c r="B86" s="81" t="s">
        <v>83</v>
      </c>
      <c r="C86" s="61">
        <v>75000000</v>
      </c>
      <c r="D86" s="19"/>
      <c r="E86" s="19"/>
      <c r="F86" s="100">
        <f t="shared" si="3"/>
        <v>75000000</v>
      </c>
      <c r="G86" s="21"/>
      <c r="H86" s="22"/>
      <c r="I86" s="21"/>
      <c r="J86" s="21"/>
      <c r="K86" s="21"/>
      <c r="L86" s="21"/>
      <c r="M86" s="21"/>
      <c r="N86" s="21"/>
      <c r="O86" s="3"/>
      <c r="P86" s="3"/>
    </row>
    <row r="87" spans="1:16" ht="48.75" customHeight="1">
      <c r="A87" s="92"/>
      <c r="B87" s="81" t="s">
        <v>84</v>
      </c>
      <c r="C87" s="61">
        <v>8134800</v>
      </c>
      <c r="D87" s="19"/>
      <c r="E87" s="19"/>
      <c r="F87" s="100">
        <f t="shared" si="3"/>
        <v>8134800</v>
      </c>
      <c r="G87" s="21"/>
      <c r="H87" s="22"/>
      <c r="I87" s="21"/>
      <c r="J87" s="21"/>
      <c r="K87" s="21"/>
      <c r="L87" s="21"/>
      <c r="M87" s="21"/>
      <c r="N87" s="21"/>
      <c r="O87" s="3"/>
      <c r="P87" s="3"/>
    </row>
    <row r="88" spans="1:16" ht="95.25" customHeight="1">
      <c r="A88" s="93"/>
      <c r="B88" s="81" t="s">
        <v>89</v>
      </c>
      <c r="C88" s="61">
        <v>4796100</v>
      </c>
      <c r="D88" s="19"/>
      <c r="E88" s="19"/>
      <c r="F88" s="100">
        <f t="shared" si="3"/>
        <v>4796100</v>
      </c>
      <c r="G88" s="21"/>
      <c r="H88" s="22"/>
      <c r="I88" s="21"/>
      <c r="J88" s="21"/>
      <c r="K88" s="21"/>
      <c r="L88" s="21"/>
      <c r="M88" s="21"/>
      <c r="N88" s="21"/>
      <c r="O88" s="3"/>
      <c r="P88" s="3"/>
    </row>
    <row r="89" spans="1:16" s="41" customFormat="1" ht="22.5">
      <c r="A89" s="96"/>
      <c r="B89" s="97" t="s">
        <v>27</v>
      </c>
      <c r="C89" s="98">
        <f>SUM(C71,C72)</f>
        <v>2223912600</v>
      </c>
      <c r="D89" s="99">
        <f>D71+D72</f>
        <v>76694539</v>
      </c>
      <c r="E89" s="99">
        <f>E71+E72</f>
        <v>0</v>
      </c>
      <c r="F89" s="101">
        <f t="shared" si="3"/>
        <v>2300607139</v>
      </c>
      <c r="G89" s="38"/>
      <c r="H89" s="39"/>
      <c r="I89" s="38"/>
      <c r="J89" s="38"/>
      <c r="K89" s="38"/>
      <c r="L89" s="38"/>
      <c r="M89" s="38"/>
      <c r="N89" s="38"/>
      <c r="O89" s="40"/>
      <c r="P89" s="40"/>
    </row>
    <row r="90" spans="1:16" s="41" customFormat="1" ht="35.25" customHeight="1">
      <c r="A90" s="42"/>
      <c r="B90" s="43"/>
      <c r="C90" s="58"/>
      <c r="D90" s="44"/>
      <c r="E90" s="44"/>
      <c r="F90" s="44"/>
      <c r="G90" s="38"/>
      <c r="H90" s="45"/>
      <c r="I90" s="38"/>
      <c r="J90" s="38"/>
      <c r="K90" s="38"/>
      <c r="L90" s="38"/>
      <c r="M90" s="38"/>
      <c r="N90" s="38"/>
      <c r="O90" s="40"/>
      <c r="P90" s="40"/>
    </row>
    <row r="91" spans="1:16" s="41" customFormat="1" ht="18.75" customHeight="1">
      <c r="A91" s="42"/>
      <c r="B91" s="108" t="s">
        <v>28</v>
      </c>
      <c r="C91" s="108"/>
      <c r="D91" s="44"/>
      <c r="E91" s="47"/>
      <c r="F91" s="46" t="s">
        <v>75</v>
      </c>
      <c r="G91" s="38"/>
      <c r="H91" s="45"/>
      <c r="I91" s="38"/>
      <c r="J91" s="38"/>
      <c r="K91" s="38"/>
      <c r="L91" s="38"/>
      <c r="M91" s="38"/>
      <c r="N91" s="38"/>
      <c r="O91" s="40"/>
      <c r="P91" s="40"/>
    </row>
    <row r="92" spans="1:16" ht="23.25">
      <c r="A92" s="62"/>
      <c r="B92" s="63"/>
      <c r="C92" s="64"/>
      <c r="G92" s="21"/>
      <c r="H92" s="22"/>
      <c r="I92" s="21"/>
      <c r="J92" s="21"/>
      <c r="K92" s="21"/>
      <c r="L92" s="21"/>
      <c r="M92" s="21"/>
      <c r="N92" s="21"/>
      <c r="O92" s="3"/>
      <c r="P92" s="3"/>
    </row>
    <row r="93" spans="1:16" ht="23.25">
      <c r="A93" s="65"/>
      <c r="B93" s="66"/>
      <c r="C93" s="67"/>
      <c r="D93" s="50"/>
      <c r="E93" s="50"/>
      <c r="F93" s="50"/>
      <c r="G93" s="21"/>
      <c r="H93" s="22"/>
      <c r="I93" s="21"/>
      <c r="J93" s="21"/>
      <c r="K93" s="21"/>
      <c r="L93" s="21"/>
      <c r="M93" s="21"/>
      <c r="N93" s="21"/>
      <c r="O93" s="3"/>
      <c r="P93" s="3"/>
    </row>
    <row r="94" spans="1:16" ht="23.25" customHeight="1">
      <c r="A94" s="68"/>
      <c r="B94" s="69"/>
      <c r="C94" s="70"/>
      <c r="D94" s="51"/>
      <c r="E94" s="51"/>
      <c r="F94" s="51"/>
      <c r="G94" s="21"/>
      <c r="H94" s="22"/>
      <c r="I94" s="21"/>
      <c r="J94" s="21"/>
      <c r="K94" s="21"/>
      <c r="L94" s="21"/>
      <c r="M94" s="21"/>
      <c r="N94" s="21"/>
      <c r="O94" s="3"/>
      <c r="P94" s="3"/>
    </row>
    <row r="95" spans="1:16" ht="35.25" customHeight="1">
      <c r="A95" s="68"/>
      <c r="B95" s="71"/>
      <c r="C95" s="72"/>
      <c r="F95" s="52"/>
      <c r="G95" s="52"/>
      <c r="H95" s="36"/>
      <c r="I95" s="52"/>
      <c r="J95" s="21"/>
      <c r="K95" s="21"/>
      <c r="L95" s="21"/>
      <c r="M95" s="21"/>
      <c r="N95" s="21"/>
      <c r="O95" s="3"/>
      <c r="P95" s="3"/>
    </row>
    <row r="96" spans="1:16" ht="23.25">
      <c r="A96" s="68"/>
      <c r="B96" s="71"/>
      <c r="C96" s="73"/>
      <c r="D96" s="21"/>
      <c r="E96" s="21"/>
      <c r="F96" s="21"/>
      <c r="G96" s="21"/>
      <c r="H96" s="22"/>
      <c r="I96" s="21"/>
      <c r="J96" s="21"/>
      <c r="K96" s="21"/>
      <c r="L96" s="21"/>
      <c r="M96" s="21"/>
      <c r="N96" s="21"/>
      <c r="O96" s="3"/>
      <c r="P96" s="3"/>
    </row>
    <row r="97" spans="1:16" ht="20.25" customHeight="1">
      <c r="A97" s="68"/>
      <c r="B97" s="71"/>
      <c r="C97" s="74"/>
      <c r="D97" s="53"/>
      <c r="E97" s="21"/>
      <c r="F97" s="21"/>
      <c r="G97" s="21"/>
      <c r="H97" s="22"/>
      <c r="I97" s="21"/>
      <c r="J97" s="21"/>
      <c r="K97" s="21"/>
      <c r="L97" s="21"/>
      <c r="M97" s="21"/>
      <c r="N97" s="21"/>
      <c r="O97" s="3"/>
      <c r="P97" s="3"/>
    </row>
    <row r="98" spans="1:16" ht="23.25">
      <c r="A98" s="73"/>
      <c r="B98" s="71"/>
      <c r="C98" s="73"/>
      <c r="D98" s="21"/>
      <c r="E98" s="21"/>
      <c r="F98" s="21"/>
      <c r="G98" s="21"/>
      <c r="H98" s="22"/>
      <c r="I98" s="21"/>
      <c r="J98" s="21"/>
      <c r="K98" s="21"/>
      <c r="L98" s="21"/>
      <c r="M98" s="21"/>
      <c r="N98" s="21"/>
      <c r="O98" s="3"/>
      <c r="P98" s="3"/>
    </row>
    <row r="99" spans="1:16" ht="23.25">
      <c r="A99" s="73"/>
      <c r="B99" s="71"/>
      <c r="C99" s="73"/>
      <c r="D99" s="21"/>
      <c r="E99" s="21"/>
      <c r="F99" s="21"/>
      <c r="G99" s="21"/>
      <c r="H99" s="22"/>
      <c r="I99" s="21"/>
      <c r="J99" s="21"/>
      <c r="K99" s="21"/>
      <c r="L99" s="21"/>
      <c r="M99" s="21"/>
      <c r="N99" s="21"/>
      <c r="O99" s="3"/>
      <c r="P99" s="3"/>
    </row>
    <row r="100" spans="1:16" ht="23.25">
      <c r="A100" s="73"/>
      <c r="B100" s="71"/>
      <c r="C100" s="73"/>
      <c r="D100" s="21"/>
      <c r="E100" s="21"/>
      <c r="F100" s="21"/>
      <c r="G100" s="21"/>
      <c r="H100" s="22"/>
      <c r="I100" s="21"/>
      <c r="J100" s="21"/>
      <c r="K100" s="21"/>
      <c r="L100" s="21"/>
      <c r="M100" s="21"/>
      <c r="N100" s="21"/>
      <c r="O100" s="3"/>
      <c r="P100" s="3"/>
    </row>
    <row r="101" spans="1:16" ht="23.25">
      <c r="A101" s="73"/>
      <c r="B101" s="75"/>
      <c r="C101" s="73"/>
      <c r="D101" s="21"/>
      <c r="E101" s="21"/>
      <c r="F101" s="21"/>
      <c r="G101" s="21"/>
      <c r="H101" s="22"/>
      <c r="I101" s="21"/>
      <c r="J101" s="21"/>
      <c r="K101" s="21"/>
      <c r="L101" s="21"/>
      <c r="M101" s="21"/>
      <c r="N101" s="21"/>
      <c r="O101" s="3"/>
      <c r="P101" s="3"/>
    </row>
    <row r="102" spans="1:16" ht="23.25">
      <c r="A102" s="73"/>
      <c r="B102" s="71"/>
      <c r="C102" s="73"/>
      <c r="D102" s="21"/>
      <c r="E102" s="21"/>
      <c r="F102" s="21"/>
      <c r="G102" s="21"/>
      <c r="H102" s="22"/>
      <c r="I102" s="21"/>
      <c r="J102" s="21"/>
      <c r="K102" s="21"/>
      <c r="L102" s="21"/>
      <c r="M102" s="21"/>
      <c r="N102" s="21"/>
      <c r="O102" s="3"/>
      <c r="P102" s="3"/>
    </row>
    <row r="103" spans="1:16" ht="23.25">
      <c r="A103" s="73"/>
      <c r="B103" s="71"/>
      <c r="C103" s="73"/>
      <c r="D103" s="21"/>
      <c r="E103" s="21"/>
      <c r="F103" s="21"/>
      <c r="G103" s="21"/>
      <c r="H103" s="22"/>
      <c r="I103" s="21"/>
      <c r="J103" s="21"/>
      <c r="K103" s="21"/>
      <c r="L103" s="21"/>
      <c r="M103" s="21"/>
      <c r="N103" s="21"/>
      <c r="O103" s="3"/>
      <c r="P103" s="3"/>
    </row>
    <row r="104" spans="1:16" ht="23.25">
      <c r="A104" s="73"/>
      <c r="B104" s="71"/>
      <c r="C104" s="73"/>
      <c r="D104" s="21"/>
      <c r="E104" s="21"/>
      <c r="F104" s="21"/>
      <c r="G104" s="21"/>
      <c r="H104" s="22"/>
      <c r="I104" s="21"/>
      <c r="J104" s="21"/>
      <c r="K104" s="21"/>
      <c r="L104" s="21"/>
      <c r="M104" s="21"/>
      <c r="N104" s="21"/>
      <c r="O104" s="3"/>
      <c r="P104" s="3"/>
    </row>
    <row r="105" spans="1:16" ht="23.25">
      <c r="A105" s="73"/>
      <c r="B105" s="71"/>
      <c r="C105" s="73"/>
      <c r="D105" s="21"/>
      <c r="E105" s="21"/>
      <c r="F105" s="21"/>
      <c r="G105" s="21"/>
      <c r="H105" s="22"/>
      <c r="I105" s="21"/>
      <c r="J105" s="21"/>
      <c r="K105" s="21"/>
      <c r="L105" s="21"/>
      <c r="M105" s="21"/>
      <c r="N105" s="21"/>
      <c r="O105" s="3"/>
      <c r="P105" s="3"/>
    </row>
    <row r="106" spans="1:16" ht="23.25">
      <c r="A106" s="73"/>
      <c r="B106" s="71"/>
      <c r="C106" s="73"/>
      <c r="D106" s="21"/>
      <c r="E106" s="21"/>
      <c r="F106" s="21"/>
      <c r="G106" s="21"/>
      <c r="H106" s="22"/>
      <c r="I106" s="21"/>
      <c r="J106" s="21"/>
      <c r="K106" s="21"/>
      <c r="L106" s="21"/>
      <c r="M106" s="21"/>
      <c r="N106" s="21"/>
      <c r="O106" s="3"/>
      <c r="P106" s="3"/>
    </row>
    <row r="107" spans="1:16" ht="23.25">
      <c r="A107" s="73"/>
      <c r="B107" s="71"/>
      <c r="C107" s="73"/>
      <c r="D107" s="21"/>
      <c r="E107" s="21"/>
      <c r="F107" s="21"/>
      <c r="G107" s="21"/>
      <c r="H107" s="22"/>
      <c r="I107" s="21"/>
      <c r="J107" s="21"/>
      <c r="K107" s="21"/>
      <c r="L107" s="21"/>
      <c r="M107" s="21"/>
      <c r="N107" s="21"/>
      <c r="O107" s="3"/>
      <c r="P107" s="3"/>
    </row>
    <row r="108" spans="1:16" ht="23.25">
      <c r="A108" s="73"/>
      <c r="B108" s="71"/>
      <c r="C108" s="73"/>
      <c r="D108" s="21"/>
      <c r="E108" s="21"/>
      <c r="F108" s="21"/>
      <c r="G108" s="21"/>
      <c r="H108" s="22"/>
      <c r="I108" s="21"/>
      <c r="J108" s="21"/>
      <c r="K108" s="21"/>
      <c r="L108" s="21"/>
      <c r="M108" s="21"/>
      <c r="N108" s="21"/>
      <c r="O108" s="3"/>
      <c r="P108" s="3"/>
    </row>
    <row r="109" spans="1:16" ht="23.25">
      <c r="A109" s="73"/>
      <c r="B109" s="71"/>
      <c r="C109" s="73"/>
      <c r="D109" s="21"/>
      <c r="E109" s="21"/>
      <c r="F109" s="21"/>
      <c r="G109" s="21"/>
      <c r="H109" s="22"/>
      <c r="I109" s="21"/>
      <c r="J109" s="21"/>
      <c r="K109" s="21"/>
      <c r="L109" s="21"/>
      <c r="M109" s="21"/>
      <c r="N109" s="21"/>
      <c r="O109" s="3"/>
      <c r="P109" s="3"/>
    </row>
    <row r="110" spans="1:16" ht="23.25">
      <c r="A110" s="73"/>
      <c r="B110" s="71"/>
      <c r="C110" s="73"/>
      <c r="D110" s="21"/>
      <c r="E110" s="21"/>
      <c r="F110" s="21"/>
      <c r="G110" s="21"/>
      <c r="H110" s="22"/>
      <c r="I110" s="21"/>
      <c r="J110" s="21"/>
      <c r="K110" s="21"/>
      <c r="L110" s="21"/>
      <c r="M110" s="21"/>
      <c r="N110" s="21"/>
      <c r="O110" s="3"/>
      <c r="P110" s="3"/>
    </row>
    <row r="111" spans="1:16" ht="23.25">
      <c r="A111" s="73"/>
      <c r="B111" s="71"/>
      <c r="C111" s="73"/>
      <c r="D111" s="21"/>
      <c r="E111" s="21"/>
      <c r="F111" s="21"/>
      <c r="G111" s="21"/>
      <c r="H111" s="22"/>
      <c r="I111" s="21"/>
      <c r="J111" s="21"/>
      <c r="K111" s="21"/>
      <c r="L111" s="21"/>
      <c r="M111" s="21"/>
      <c r="N111" s="21"/>
      <c r="O111" s="3"/>
      <c r="P111" s="3"/>
    </row>
    <row r="112" spans="1:16" ht="23.25">
      <c r="A112" s="73"/>
      <c r="B112" s="71"/>
      <c r="C112" s="73"/>
      <c r="D112" s="21"/>
      <c r="E112" s="21"/>
      <c r="F112" s="21"/>
      <c r="G112" s="21"/>
      <c r="H112" s="22"/>
      <c r="I112" s="21"/>
      <c r="J112" s="21"/>
      <c r="K112" s="21"/>
      <c r="L112" s="21"/>
      <c r="M112" s="21"/>
      <c r="N112" s="21"/>
      <c r="O112" s="3"/>
      <c r="P112" s="3"/>
    </row>
    <row r="113" spans="1:16" ht="23.25">
      <c r="A113" s="73"/>
      <c r="B113" s="71"/>
      <c r="C113" s="73"/>
      <c r="D113" s="21"/>
      <c r="E113" s="21"/>
      <c r="F113" s="21"/>
      <c r="G113" s="21"/>
      <c r="H113" s="22"/>
      <c r="I113" s="21"/>
      <c r="J113" s="21"/>
      <c r="K113" s="21"/>
      <c r="L113" s="21"/>
      <c r="M113" s="21"/>
      <c r="N113" s="21"/>
      <c r="O113" s="3"/>
      <c r="P113" s="3"/>
    </row>
    <row r="114" spans="1:16" ht="23.25">
      <c r="A114" s="73"/>
      <c r="B114" s="71"/>
      <c r="C114" s="73"/>
      <c r="D114" s="21"/>
      <c r="E114" s="21"/>
      <c r="F114" s="21"/>
      <c r="G114" s="21"/>
      <c r="H114" s="22"/>
      <c r="I114" s="21"/>
      <c r="J114" s="21"/>
      <c r="K114" s="21"/>
      <c r="L114" s="21"/>
      <c r="M114" s="21"/>
      <c r="N114" s="21"/>
      <c r="O114" s="3"/>
      <c r="P114" s="3"/>
    </row>
    <row r="115" spans="1:16" ht="23.25">
      <c r="A115" s="73"/>
      <c r="B115" s="71"/>
      <c r="C115" s="73"/>
      <c r="D115" s="21"/>
      <c r="E115" s="21"/>
      <c r="F115" s="21"/>
      <c r="G115" s="21"/>
      <c r="H115" s="22"/>
      <c r="I115" s="21"/>
      <c r="J115" s="21"/>
      <c r="K115" s="21"/>
      <c r="L115" s="21"/>
      <c r="M115" s="21"/>
      <c r="N115" s="21"/>
      <c r="O115" s="3"/>
      <c r="P115" s="3"/>
    </row>
    <row r="116" spans="1:18" ht="23.25">
      <c r="A116" s="73"/>
      <c r="B116" s="71"/>
      <c r="C116" s="73"/>
      <c r="D116" s="21"/>
      <c r="E116" s="21"/>
      <c r="F116" s="21"/>
      <c r="G116" s="21"/>
      <c r="H116" s="22"/>
      <c r="I116" s="21"/>
      <c r="J116" s="21"/>
      <c r="K116" s="21"/>
      <c r="L116" s="21"/>
      <c r="M116" s="21"/>
      <c r="N116" s="21"/>
      <c r="O116" s="3"/>
      <c r="P116" s="3"/>
      <c r="Q116" s="3"/>
      <c r="R116" s="3"/>
    </row>
    <row r="117" spans="1:18" ht="23.25">
      <c r="A117" s="73"/>
      <c r="B117" s="71"/>
      <c r="C117" s="73"/>
      <c r="D117" s="21"/>
      <c r="E117" s="21"/>
      <c r="F117" s="21"/>
      <c r="G117" s="21"/>
      <c r="H117" s="22"/>
      <c r="I117" s="21"/>
      <c r="J117" s="21"/>
      <c r="K117" s="21"/>
      <c r="L117" s="21"/>
      <c r="M117" s="21"/>
      <c r="N117" s="21"/>
      <c r="O117" s="3"/>
      <c r="P117" s="3"/>
      <c r="Q117" s="3"/>
      <c r="R117" s="3"/>
    </row>
    <row r="118" spans="1:18" ht="23.25">
      <c r="A118" s="73"/>
      <c r="B118" s="71"/>
      <c r="C118" s="73"/>
      <c r="D118" s="21"/>
      <c r="E118" s="21"/>
      <c r="F118" s="21"/>
      <c r="G118" s="21"/>
      <c r="H118" s="22"/>
      <c r="I118" s="21"/>
      <c r="J118" s="21"/>
      <c r="K118" s="21"/>
      <c r="L118" s="21"/>
      <c r="M118" s="21"/>
      <c r="N118" s="21"/>
      <c r="O118" s="3"/>
      <c r="P118" s="3"/>
      <c r="Q118" s="3"/>
      <c r="R118" s="3"/>
    </row>
    <row r="119" spans="1:18" ht="23.25">
      <c r="A119" s="73"/>
      <c r="B119" s="71"/>
      <c r="C119" s="73"/>
      <c r="D119" s="21"/>
      <c r="E119" s="21"/>
      <c r="F119" s="21"/>
      <c r="G119" s="54"/>
      <c r="H119" s="22"/>
      <c r="I119" s="21"/>
      <c r="J119" s="21"/>
      <c r="K119" s="21"/>
      <c r="L119" s="21"/>
      <c r="M119" s="21"/>
      <c r="N119" s="21"/>
      <c r="O119" s="3"/>
      <c r="P119" s="3"/>
      <c r="Q119" s="3"/>
      <c r="R119" s="3"/>
    </row>
    <row r="120" spans="1:18" ht="23.25">
      <c r="A120" s="73"/>
      <c r="B120" s="71"/>
      <c r="C120" s="73"/>
      <c r="D120" s="21"/>
      <c r="E120" s="21"/>
      <c r="F120" s="21"/>
      <c r="G120" s="21"/>
      <c r="H120" s="22"/>
      <c r="I120" s="21"/>
      <c r="J120" s="21"/>
      <c r="K120" s="21"/>
      <c r="L120" s="21"/>
      <c r="M120" s="21"/>
      <c r="N120" s="21"/>
      <c r="O120" s="3"/>
      <c r="P120" s="3"/>
      <c r="Q120" s="3"/>
      <c r="R120" s="3"/>
    </row>
    <row r="121" spans="1:18" ht="23.25">
      <c r="A121" s="73"/>
      <c r="B121" s="71"/>
      <c r="C121" s="73"/>
      <c r="D121" s="21"/>
      <c r="E121" s="21"/>
      <c r="F121" s="21"/>
      <c r="G121" s="21"/>
      <c r="H121" s="22"/>
      <c r="I121" s="21"/>
      <c r="J121" s="21"/>
      <c r="K121" s="21"/>
      <c r="L121" s="21"/>
      <c r="M121" s="21"/>
      <c r="N121" s="21"/>
      <c r="O121" s="3"/>
      <c r="P121" s="3"/>
      <c r="Q121" s="3"/>
      <c r="R121" s="3"/>
    </row>
    <row r="122" spans="1:18" ht="23.25">
      <c r="A122" s="73"/>
      <c r="B122" s="71"/>
      <c r="C122" s="73"/>
      <c r="D122" s="21"/>
      <c r="E122" s="21"/>
      <c r="F122" s="21"/>
      <c r="G122" s="21"/>
      <c r="H122" s="22"/>
      <c r="I122" s="21"/>
      <c r="J122" s="21"/>
      <c r="K122" s="21"/>
      <c r="L122" s="21"/>
      <c r="M122" s="21"/>
      <c r="N122" s="21"/>
      <c r="O122" s="3"/>
      <c r="P122" s="3"/>
      <c r="Q122" s="3"/>
      <c r="R122" s="3"/>
    </row>
    <row r="123" spans="1:18" ht="23.25">
      <c r="A123" s="73"/>
      <c r="B123" s="71"/>
      <c r="C123" s="73"/>
      <c r="D123" s="21"/>
      <c r="E123" s="21"/>
      <c r="F123" s="21"/>
      <c r="G123" s="21"/>
      <c r="H123" s="22"/>
      <c r="I123" s="21"/>
      <c r="J123" s="21"/>
      <c r="K123" s="21"/>
      <c r="L123" s="21"/>
      <c r="M123" s="21"/>
      <c r="N123" s="21"/>
      <c r="O123" s="3"/>
      <c r="P123" s="3"/>
      <c r="Q123" s="3"/>
      <c r="R123" s="3"/>
    </row>
    <row r="124" spans="1:18" ht="23.25">
      <c r="A124" s="73"/>
      <c r="B124" s="71"/>
      <c r="C124" s="73"/>
      <c r="D124" s="21"/>
      <c r="E124" s="21"/>
      <c r="F124" s="21"/>
      <c r="G124" s="21"/>
      <c r="H124" s="22"/>
      <c r="I124" s="21"/>
      <c r="J124" s="21"/>
      <c r="K124" s="21"/>
      <c r="L124" s="21"/>
      <c r="M124" s="21"/>
      <c r="N124" s="21"/>
      <c r="O124" s="3"/>
      <c r="P124" s="3"/>
      <c r="Q124" s="3"/>
      <c r="R124" s="3"/>
    </row>
    <row r="125" spans="1:18" ht="23.25">
      <c r="A125" s="73"/>
      <c r="B125" s="71"/>
      <c r="C125" s="73"/>
      <c r="D125" s="21"/>
      <c r="E125" s="21"/>
      <c r="F125" s="21"/>
      <c r="G125" s="21"/>
      <c r="H125" s="22"/>
      <c r="I125" s="21"/>
      <c r="J125" s="21"/>
      <c r="K125" s="21"/>
      <c r="L125" s="21"/>
      <c r="M125" s="21"/>
      <c r="N125" s="21"/>
      <c r="O125" s="3"/>
      <c r="P125" s="3"/>
      <c r="Q125" s="3"/>
      <c r="R125" s="3"/>
    </row>
    <row r="126" spans="1:18" ht="23.25">
      <c r="A126" s="73"/>
      <c r="B126" s="71"/>
      <c r="C126" s="73"/>
      <c r="D126" s="21"/>
      <c r="E126" s="21"/>
      <c r="F126" s="21"/>
      <c r="G126" s="21"/>
      <c r="H126" s="22"/>
      <c r="I126" s="21"/>
      <c r="J126" s="21"/>
      <c r="K126" s="21"/>
      <c r="L126" s="21"/>
      <c r="M126" s="21"/>
      <c r="N126" s="21"/>
      <c r="O126" s="3"/>
      <c r="P126" s="3"/>
      <c r="Q126" s="3"/>
      <c r="R126" s="3"/>
    </row>
    <row r="127" spans="1:18" ht="23.25">
      <c r="A127" s="73"/>
      <c r="B127" s="71"/>
      <c r="C127" s="73"/>
      <c r="D127" s="21"/>
      <c r="E127" s="21"/>
      <c r="F127" s="21"/>
      <c r="G127" s="21"/>
      <c r="H127" s="22"/>
      <c r="I127" s="21"/>
      <c r="J127" s="21"/>
      <c r="K127" s="21"/>
      <c r="L127" s="21"/>
      <c r="M127" s="21"/>
      <c r="N127" s="21"/>
      <c r="O127" s="3"/>
      <c r="P127" s="3"/>
      <c r="Q127" s="3"/>
      <c r="R127" s="3"/>
    </row>
    <row r="128" spans="1:18" ht="23.25">
      <c r="A128" s="73"/>
      <c r="B128" s="71"/>
      <c r="C128" s="73"/>
      <c r="D128" s="21"/>
      <c r="E128" s="21"/>
      <c r="F128" s="21"/>
      <c r="G128" s="21"/>
      <c r="H128" s="22"/>
      <c r="I128" s="21"/>
      <c r="J128" s="21"/>
      <c r="K128" s="21"/>
      <c r="L128" s="21"/>
      <c r="M128" s="21"/>
      <c r="N128" s="21"/>
      <c r="O128" s="3"/>
      <c r="P128" s="3"/>
      <c r="Q128" s="3"/>
      <c r="R128" s="3"/>
    </row>
    <row r="129" spans="1:18" ht="23.25">
      <c r="A129" s="73"/>
      <c r="B129" s="71"/>
      <c r="C129" s="73"/>
      <c r="D129" s="21"/>
      <c r="E129" s="21"/>
      <c r="F129" s="21"/>
      <c r="G129" s="21"/>
      <c r="H129" s="22"/>
      <c r="I129" s="21"/>
      <c r="J129" s="21"/>
      <c r="K129" s="21"/>
      <c r="L129" s="21"/>
      <c r="M129" s="21"/>
      <c r="N129" s="21"/>
      <c r="O129" s="3"/>
      <c r="P129" s="3"/>
      <c r="Q129" s="3"/>
      <c r="R129" s="3"/>
    </row>
    <row r="130" spans="1:18" ht="23.25">
      <c r="A130" s="73"/>
      <c r="B130" s="71"/>
      <c r="C130" s="73"/>
      <c r="D130" s="21"/>
      <c r="E130" s="21"/>
      <c r="F130" s="21"/>
      <c r="G130" s="21"/>
      <c r="H130" s="22"/>
      <c r="I130" s="21"/>
      <c r="J130" s="21"/>
      <c r="K130" s="21"/>
      <c r="L130" s="21"/>
      <c r="M130" s="21"/>
      <c r="N130" s="21"/>
      <c r="O130" s="3"/>
      <c r="P130" s="3"/>
      <c r="Q130" s="3"/>
      <c r="R130" s="3"/>
    </row>
    <row r="131" spans="1:18" ht="23.25">
      <c r="A131" s="73"/>
      <c r="B131" s="71"/>
      <c r="C131" s="73"/>
      <c r="D131" s="21"/>
      <c r="E131" s="21"/>
      <c r="F131" s="21"/>
      <c r="G131" s="21"/>
      <c r="H131" s="22"/>
      <c r="I131" s="21"/>
      <c r="J131" s="21"/>
      <c r="K131" s="21"/>
      <c r="L131" s="21"/>
      <c r="M131" s="21"/>
      <c r="N131" s="21"/>
      <c r="O131" s="3"/>
      <c r="P131" s="3"/>
      <c r="Q131" s="3"/>
      <c r="R131" s="3"/>
    </row>
    <row r="132" spans="1:18" ht="23.25">
      <c r="A132" s="73"/>
      <c r="B132" s="71"/>
      <c r="C132" s="73"/>
      <c r="D132" s="21"/>
      <c r="E132" s="21"/>
      <c r="F132" s="21"/>
      <c r="G132" s="21"/>
      <c r="H132" s="22"/>
      <c r="I132" s="21"/>
      <c r="J132" s="21"/>
      <c r="K132" s="21"/>
      <c r="L132" s="21"/>
      <c r="M132" s="21"/>
      <c r="N132" s="21"/>
      <c r="O132" s="3"/>
      <c r="P132" s="3"/>
      <c r="Q132" s="3"/>
      <c r="R132" s="3"/>
    </row>
    <row r="133" spans="1:18" ht="23.25">
      <c r="A133" s="73"/>
      <c r="B133" s="71"/>
      <c r="C133" s="73"/>
      <c r="D133" s="21"/>
      <c r="E133" s="21"/>
      <c r="F133" s="21"/>
      <c r="G133" s="21"/>
      <c r="H133" s="22"/>
      <c r="I133" s="21"/>
      <c r="J133" s="21"/>
      <c r="K133" s="21"/>
      <c r="L133" s="21"/>
      <c r="M133" s="21"/>
      <c r="N133" s="21"/>
      <c r="O133" s="3"/>
      <c r="P133" s="3"/>
      <c r="Q133" s="3"/>
      <c r="R133" s="3"/>
    </row>
    <row r="134" spans="1:18" ht="23.25">
      <c r="A134" s="73"/>
      <c r="B134" s="76"/>
      <c r="C134" s="73"/>
      <c r="D134" s="21"/>
      <c r="E134" s="21"/>
      <c r="F134" s="21"/>
      <c r="G134" s="21"/>
      <c r="H134" s="22"/>
      <c r="I134" s="21"/>
      <c r="J134" s="21"/>
      <c r="K134" s="21"/>
      <c r="L134" s="21"/>
      <c r="M134" s="21"/>
      <c r="N134" s="21"/>
      <c r="O134" s="3"/>
      <c r="P134" s="3"/>
      <c r="Q134" s="3"/>
      <c r="R134" s="3"/>
    </row>
    <row r="135" spans="1:18" ht="23.25">
      <c r="A135" s="73"/>
      <c r="B135" s="71"/>
      <c r="C135" s="73"/>
      <c r="D135" s="21"/>
      <c r="E135" s="21"/>
      <c r="F135" s="21"/>
      <c r="G135" s="21"/>
      <c r="H135" s="22"/>
      <c r="I135" s="21"/>
      <c r="J135" s="21"/>
      <c r="K135" s="21"/>
      <c r="L135" s="21"/>
      <c r="M135" s="21"/>
      <c r="N135" s="21"/>
      <c r="O135" s="3"/>
      <c r="P135" s="3"/>
      <c r="Q135" s="3"/>
      <c r="R135" s="3"/>
    </row>
    <row r="136" spans="1:18" ht="23.25">
      <c r="A136" s="73"/>
      <c r="B136" s="71"/>
      <c r="C136" s="73"/>
      <c r="D136" s="21"/>
      <c r="E136" s="21"/>
      <c r="F136" s="21"/>
      <c r="G136" s="21"/>
      <c r="H136" s="22"/>
      <c r="I136" s="21"/>
      <c r="J136" s="21"/>
      <c r="K136" s="21"/>
      <c r="L136" s="21"/>
      <c r="M136" s="21"/>
      <c r="N136" s="21"/>
      <c r="O136" s="3"/>
      <c r="P136" s="3"/>
      <c r="Q136" s="3"/>
      <c r="R136" s="3"/>
    </row>
    <row r="137" spans="1:18" ht="23.25">
      <c r="A137" s="73"/>
      <c r="B137" s="71"/>
      <c r="C137" s="73"/>
      <c r="D137" s="21"/>
      <c r="E137" s="21"/>
      <c r="F137" s="21"/>
      <c r="G137" s="21"/>
      <c r="H137" s="22"/>
      <c r="I137" s="21"/>
      <c r="J137" s="21"/>
      <c r="K137" s="21"/>
      <c r="L137" s="21"/>
      <c r="M137" s="21"/>
      <c r="N137" s="21"/>
      <c r="O137" s="3"/>
      <c r="P137" s="3"/>
      <c r="Q137" s="3"/>
      <c r="R137" s="3"/>
    </row>
    <row r="138" spans="1:18" ht="23.25">
      <c r="A138" s="73"/>
      <c r="B138" s="71"/>
      <c r="C138" s="73"/>
      <c r="D138" s="21"/>
      <c r="E138" s="21"/>
      <c r="F138" s="21"/>
      <c r="G138" s="21"/>
      <c r="H138" s="22"/>
      <c r="I138" s="21"/>
      <c r="J138" s="21"/>
      <c r="K138" s="21"/>
      <c r="L138" s="21"/>
      <c r="M138" s="21"/>
      <c r="N138" s="21"/>
      <c r="O138" s="3"/>
      <c r="P138" s="3"/>
      <c r="Q138" s="3"/>
      <c r="R138" s="3"/>
    </row>
    <row r="139" spans="1:18" ht="23.25">
      <c r="A139" s="73"/>
      <c r="B139" s="71"/>
      <c r="C139" s="73"/>
      <c r="D139" s="21"/>
      <c r="E139" s="21"/>
      <c r="F139" s="21"/>
      <c r="G139" s="21"/>
      <c r="H139" s="22"/>
      <c r="I139" s="21"/>
      <c r="J139" s="21"/>
      <c r="K139" s="21"/>
      <c r="L139" s="21"/>
      <c r="M139" s="21"/>
      <c r="N139" s="21"/>
      <c r="O139" s="3"/>
      <c r="P139" s="3"/>
      <c r="Q139" s="3"/>
      <c r="R139" s="3"/>
    </row>
    <row r="140" spans="1:18" ht="23.25">
      <c r="A140" s="73"/>
      <c r="B140" s="76"/>
      <c r="C140" s="73"/>
      <c r="D140" s="21"/>
      <c r="E140" s="21"/>
      <c r="F140" s="21"/>
      <c r="G140" s="21"/>
      <c r="H140" s="22"/>
      <c r="I140" s="21"/>
      <c r="J140" s="21"/>
      <c r="K140" s="21"/>
      <c r="L140" s="21"/>
      <c r="M140" s="21"/>
      <c r="N140" s="21"/>
      <c r="O140" s="3"/>
      <c r="P140" s="3"/>
      <c r="Q140" s="3"/>
      <c r="R140" s="3"/>
    </row>
    <row r="141" spans="1:18" ht="23.25">
      <c r="A141" s="73"/>
      <c r="B141" s="71"/>
      <c r="C141" s="73"/>
      <c r="D141" s="21"/>
      <c r="E141" s="21"/>
      <c r="F141" s="21"/>
      <c r="G141" s="21"/>
      <c r="H141" s="22"/>
      <c r="I141" s="21"/>
      <c r="J141" s="21"/>
      <c r="K141" s="21"/>
      <c r="L141" s="21"/>
      <c r="M141" s="21"/>
      <c r="N141" s="21"/>
      <c r="O141" s="3"/>
      <c r="P141" s="3"/>
      <c r="Q141" s="3"/>
      <c r="R141" s="3"/>
    </row>
    <row r="142" spans="1:18" ht="23.25">
      <c r="A142" s="73"/>
      <c r="B142" s="71"/>
      <c r="C142" s="73"/>
      <c r="D142" s="21"/>
      <c r="E142" s="21"/>
      <c r="F142" s="21"/>
      <c r="G142" s="21"/>
      <c r="H142" s="22"/>
      <c r="I142" s="21"/>
      <c r="J142" s="21"/>
      <c r="K142" s="21"/>
      <c r="L142" s="21"/>
      <c r="M142" s="21"/>
      <c r="N142" s="21"/>
      <c r="O142" s="3"/>
      <c r="P142" s="3"/>
      <c r="Q142" s="3"/>
      <c r="R142" s="3"/>
    </row>
    <row r="143" spans="1:18" ht="23.25">
      <c r="A143" s="73"/>
      <c r="B143" s="71"/>
      <c r="C143" s="73"/>
      <c r="D143" s="21"/>
      <c r="E143" s="21"/>
      <c r="F143" s="21"/>
      <c r="G143" s="21"/>
      <c r="H143" s="22"/>
      <c r="I143" s="21"/>
      <c r="J143" s="21"/>
      <c r="K143" s="21"/>
      <c r="L143" s="21"/>
      <c r="M143" s="21"/>
      <c r="N143" s="21"/>
      <c r="O143" s="3"/>
      <c r="P143" s="3"/>
      <c r="Q143" s="3"/>
      <c r="R143" s="3"/>
    </row>
    <row r="144" spans="1:18" ht="23.25">
      <c r="A144" s="73"/>
      <c r="B144" s="71"/>
      <c r="C144" s="73"/>
      <c r="D144" s="21"/>
      <c r="E144" s="21"/>
      <c r="F144" s="21"/>
      <c r="G144" s="21"/>
      <c r="H144" s="22"/>
      <c r="I144" s="21"/>
      <c r="J144" s="21"/>
      <c r="K144" s="21"/>
      <c r="L144" s="21"/>
      <c r="M144" s="21"/>
      <c r="N144" s="21"/>
      <c r="O144" s="3"/>
      <c r="P144" s="3"/>
      <c r="Q144" s="3"/>
      <c r="R144" s="3"/>
    </row>
    <row r="145" spans="1:18" ht="23.25">
      <c r="A145" s="73"/>
      <c r="B145" s="71"/>
      <c r="C145" s="73"/>
      <c r="D145" s="21"/>
      <c r="E145" s="21"/>
      <c r="F145" s="21"/>
      <c r="G145" s="21"/>
      <c r="H145" s="22"/>
      <c r="I145" s="21"/>
      <c r="J145" s="21"/>
      <c r="K145" s="21"/>
      <c r="L145" s="21"/>
      <c r="M145" s="21"/>
      <c r="N145" s="21"/>
      <c r="O145" s="3"/>
      <c r="P145" s="3"/>
      <c r="Q145" s="3"/>
      <c r="R145" s="3"/>
    </row>
    <row r="146" spans="1:18" ht="23.25">
      <c r="A146" s="73"/>
      <c r="B146" s="71"/>
      <c r="C146" s="73"/>
      <c r="D146" s="21"/>
      <c r="E146" s="21"/>
      <c r="F146" s="21"/>
      <c r="G146" s="21"/>
      <c r="H146" s="22"/>
      <c r="I146" s="21"/>
      <c r="J146" s="21"/>
      <c r="K146" s="21"/>
      <c r="L146" s="21"/>
      <c r="M146" s="21"/>
      <c r="N146" s="21"/>
      <c r="O146" s="3"/>
      <c r="P146" s="3"/>
      <c r="Q146" s="3"/>
      <c r="R146" s="3"/>
    </row>
    <row r="147" spans="1:18" ht="23.25">
      <c r="A147" s="73"/>
      <c r="B147" s="71"/>
      <c r="C147" s="73"/>
      <c r="D147" s="21"/>
      <c r="E147" s="21"/>
      <c r="F147" s="21"/>
      <c r="G147" s="21"/>
      <c r="H147" s="22"/>
      <c r="I147" s="21"/>
      <c r="J147" s="21"/>
      <c r="K147" s="21"/>
      <c r="L147" s="21"/>
      <c r="M147" s="21"/>
      <c r="N147" s="21"/>
      <c r="O147" s="3"/>
      <c r="P147" s="3"/>
      <c r="Q147" s="3"/>
      <c r="R147" s="3"/>
    </row>
    <row r="148" spans="1:18" ht="23.25">
      <c r="A148" s="73"/>
      <c r="B148" s="71"/>
      <c r="C148" s="73"/>
      <c r="D148" s="21"/>
      <c r="E148" s="21"/>
      <c r="F148" s="21"/>
      <c r="G148" s="21"/>
      <c r="H148" s="22"/>
      <c r="I148" s="21"/>
      <c r="J148" s="21"/>
      <c r="K148" s="21"/>
      <c r="L148" s="21"/>
      <c r="M148" s="21"/>
      <c r="N148" s="21"/>
      <c r="O148" s="3"/>
      <c r="P148" s="3"/>
      <c r="Q148" s="3"/>
      <c r="R148" s="3"/>
    </row>
    <row r="149" spans="1:18" ht="23.25">
      <c r="A149" s="73"/>
      <c r="B149" s="71"/>
      <c r="C149" s="73"/>
      <c r="D149" s="21"/>
      <c r="E149" s="21"/>
      <c r="F149" s="21"/>
      <c r="G149" s="21"/>
      <c r="H149" s="22"/>
      <c r="I149" s="21"/>
      <c r="J149" s="21"/>
      <c r="K149" s="21"/>
      <c r="L149" s="21"/>
      <c r="M149" s="21"/>
      <c r="N149" s="21"/>
      <c r="O149" s="3"/>
      <c r="P149" s="3"/>
      <c r="Q149" s="3"/>
      <c r="R149" s="3"/>
    </row>
    <row r="150" spans="1:18" ht="23.25">
      <c r="A150" s="73"/>
      <c r="B150" s="71"/>
      <c r="C150" s="73"/>
      <c r="D150" s="21"/>
      <c r="E150" s="21"/>
      <c r="F150" s="21"/>
      <c r="G150" s="21"/>
      <c r="H150" s="22"/>
      <c r="I150" s="21"/>
      <c r="J150" s="21"/>
      <c r="K150" s="21"/>
      <c r="L150" s="21"/>
      <c r="M150" s="21"/>
      <c r="N150" s="21"/>
      <c r="O150" s="3"/>
      <c r="P150" s="3"/>
      <c r="Q150" s="3"/>
      <c r="R150" s="3"/>
    </row>
    <row r="151" spans="1:18" ht="23.25">
      <c r="A151" s="73"/>
      <c r="B151" s="71"/>
      <c r="C151" s="73"/>
      <c r="D151" s="21"/>
      <c r="E151" s="21"/>
      <c r="F151" s="21"/>
      <c r="G151" s="21"/>
      <c r="H151" s="22"/>
      <c r="I151" s="21"/>
      <c r="J151" s="21"/>
      <c r="K151" s="21"/>
      <c r="L151" s="21"/>
      <c r="M151" s="21"/>
      <c r="N151" s="21"/>
      <c r="O151" s="3"/>
      <c r="P151" s="3"/>
      <c r="Q151" s="3"/>
      <c r="R151" s="3"/>
    </row>
    <row r="152" spans="1:18" ht="23.25">
      <c r="A152" s="73"/>
      <c r="B152" s="71"/>
      <c r="C152" s="77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73"/>
      <c r="B153" s="71"/>
      <c r="C153" s="77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73"/>
      <c r="B154" s="69"/>
      <c r="C154" s="78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73"/>
      <c r="B155" s="69"/>
      <c r="C155" s="78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73"/>
      <c r="B156" s="79"/>
      <c r="C156" s="78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80"/>
      <c r="B157" s="79"/>
      <c r="C157" s="78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80"/>
      <c r="B158" s="69"/>
      <c r="C158" s="78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80"/>
      <c r="B159" s="69"/>
      <c r="C159" s="78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80"/>
      <c r="B160" s="69"/>
      <c r="C160" s="78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80"/>
      <c r="B161" s="69"/>
      <c r="C161" s="78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80"/>
      <c r="B162" s="69"/>
      <c r="C162" s="78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80"/>
      <c r="B163" s="69"/>
      <c r="C163" s="78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80"/>
      <c r="B164" s="69"/>
      <c r="C164" s="78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80"/>
      <c r="B165" s="69"/>
      <c r="C165" s="78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80"/>
      <c r="B166" s="69"/>
      <c r="C166" s="78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80"/>
      <c r="B167" s="69"/>
      <c r="C167" s="78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80"/>
      <c r="B168" s="69"/>
      <c r="C168" s="78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80"/>
      <c r="B169" s="69"/>
      <c r="C169" s="78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80"/>
      <c r="B170" s="69"/>
      <c r="C170" s="78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80"/>
      <c r="B171" s="69"/>
      <c r="C171" s="78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80"/>
      <c r="B172" s="69"/>
      <c r="C172" s="78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80"/>
      <c r="B173" s="69"/>
      <c r="C173" s="78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80"/>
      <c r="B174" s="69"/>
      <c r="C174" s="78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80"/>
      <c r="B175" s="69"/>
      <c r="C175" s="78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80"/>
      <c r="B176" s="69"/>
      <c r="C176" s="78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80"/>
      <c r="B177" s="69"/>
      <c r="C177" s="78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80"/>
      <c r="B178" s="69"/>
      <c r="C178" s="78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80"/>
      <c r="B179" s="69"/>
      <c r="C179" s="78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80"/>
      <c r="B180" s="69"/>
      <c r="C180" s="78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80"/>
      <c r="B181" s="69"/>
      <c r="C181" s="78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80"/>
      <c r="B182" s="69"/>
      <c r="C182" s="78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80"/>
      <c r="B183" s="69"/>
      <c r="C183" s="78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80"/>
      <c r="B184" s="69"/>
      <c r="C184" s="78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80"/>
      <c r="B185" s="69"/>
      <c r="C185" s="78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80"/>
      <c r="B186" s="69"/>
      <c r="C186" s="78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80"/>
      <c r="B187" s="69"/>
      <c r="C187" s="78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80"/>
      <c r="B188" s="69"/>
      <c r="C188" s="78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80"/>
      <c r="B189" s="69"/>
      <c r="C189" s="78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80"/>
      <c r="B190" s="69"/>
      <c r="C190" s="78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80"/>
      <c r="B191" s="69"/>
      <c r="C191" s="78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80"/>
      <c r="B192" s="69"/>
      <c r="C192" s="78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80"/>
      <c r="B193" s="69"/>
      <c r="C193" s="78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80"/>
      <c r="B194" s="69"/>
      <c r="C194" s="78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80"/>
      <c r="B195" s="69"/>
      <c r="C195" s="78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80"/>
      <c r="B196" s="69"/>
      <c r="C196" s="78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80"/>
      <c r="B197" s="69"/>
      <c r="C197" s="78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80"/>
      <c r="B198" s="69"/>
      <c r="C198" s="78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80"/>
      <c r="B199" s="69"/>
      <c r="C199" s="78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80"/>
      <c r="B200" s="69"/>
      <c r="C200" s="78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80"/>
      <c r="B201" s="69"/>
      <c r="C201" s="78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80"/>
      <c r="B202" s="69"/>
      <c r="C202" s="78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80"/>
      <c r="B203" s="69"/>
      <c r="C203" s="78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80"/>
      <c r="B204" s="69"/>
      <c r="C204" s="78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80"/>
      <c r="B205" s="69"/>
      <c r="C205" s="78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80"/>
      <c r="B206" s="69"/>
      <c r="C206" s="78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80"/>
      <c r="B207" s="69"/>
      <c r="C207" s="78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80"/>
      <c r="B208" s="69"/>
      <c r="C208" s="78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80"/>
      <c r="B209" s="69"/>
      <c r="C209" s="78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80"/>
      <c r="B210" s="69"/>
      <c r="C210" s="78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80"/>
      <c r="B211" s="69"/>
      <c r="C211" s="78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80"/>
      <c r="B212" s="69"/>
      <c r="C212" s="78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80"/>
      <c r="B213" s="69"/>
      <c r="C213" s="78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80"/>
      <c r="B214" s="69"/>
      <c r="C214" s="78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80"/>
      <c r="B215" s="69"/>
      <c r="C215" s="78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80"/>
      <c r="B216" s="69"/>
      <c r="C216" s="78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80"/>
      <c r="B217" s="69"/>
      <c r="C217" s="78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80"/>
      <c r="B218" s="69"/>
      <c r="C218" s="78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80"/>
      <c r="B219" s="69"/>
      <c r="C219" s="78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80"/>
      <c r="B220" s="69"/>
      <c r="C220" s="78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80"/>
      <c r="B221" s="69"/>
      <c r="C221" s="78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80"/>
      <c r="B222" s="69"/>
      <c r="C222" s="78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80"/>
      <c r="B223" s="69"/>
      <c r="C223" s="78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80"/>
      <c r="B224" s="69"/>
      <c r="C224" s="78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80"/>
      <c r="B225" s="69"/>
      <c r="C225" s="78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80"/>
      <c r="B226" s="69"/>
      <c r="C226" s="78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80"/>
      <c r="B227" s="69"/>
      <c r="C227" s="78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80"/>
      <c r="B228" s="69"/>
      <c r="C228" s="78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80"/>
      <c r="B229" s="69"/>
      <c r="C229" s="78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80"/>
      <c r="B230" s="69"/>
      <c r="C230" s="78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80"/>
      <c r="B231" s="69"/>
      <c r="C231" s="78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80"/>
      <c r="B232" s="69"/>
      <c r="C232" s="78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80"/>
      <c r="B233" s="69"/>
      <c r="C233" s="78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23.25">
      <c r="A598" s="1"/>
      <c r="B598" s="2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23.25">
      <c r="A599" s="1"/>
      <c r="B599" s="2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23.25">
      <c r="A600" s="1"/>
      <c r="B600" s="2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23.25">
      <c r="A601" s="1"/>
      <c r="B601" s="2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23.25">
      <c r="A602" s="1"/>
      <c r="B602" s="2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23.25">
      <c r="A603" s="1"/>
      <c r="B603" s="2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23.25">
      <c r="A604" s="1"/>
      <c r="B604" s="2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23.25">
      <c r="A605" s="1"/>
      <c r="B605" s="2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23.25">
      <c r="A606" s="1"/>
      <c r="B606" s="2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23.25">
      <c r="A607" s="1"/>
      <c r="B607" s="2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23.25">
      <c r="A608" s="1"/>
      <c r="B608" s="2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23.25">
      <c r="A609" s="1"/>
      <c r="B609" s="2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23.25">
      <c r="A610" s="1"/>
      <c r="B610" s="2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23.25">
      <c r="A611" s="1"/>
      <c r="B611" s="2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23.25">
      <c r="A612" s="1"/>
      <c r="B612" s="2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23.25">
      <c r="A613" s="1"/>
      <c r="B613" s="2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23.25">
      <c r="A614" s="1"/>
      <c r="B614" s="2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23.25">
      <c r="A615" s="1"/>
      <c r="B615" s="2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23.25">
      <c r="A616" s="1"/>
      <c r="B616" s="2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23.25">
      <c r="A617" s="1"/>
      <c r="B617" s="2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23.25">
      <c r="A618" s="1"/>
      <c r="B618" s="2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23.25">
      <c r="A619" s="1"/>
      <c r="B619" s="2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23.25">
      <c r="A620" s="1"/>
      <c r="B620" s="2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23.25">
      <c r="A621" s="1"/>
      <c r="B621" s="2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23.25">
      <c r="A622" s="1"/>
      <c r="B622" s="2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23.25">
      <c r="A623" s="1"/>
      <c r="B623" s="2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23.25">
      <c r="A624" s="1"/>
      <c r="B624" s="2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23.25">
      <c r="A625" s="1"/>
      <c r="B625" s="2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23.25">
      <c r="A626" s="1"/>
      <c r="B626" s="2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23.25">
      <c r="A627" s="1"/>
      <c r="B627" s="2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23.25">
      <c r="A628" s="1"/>
      <c r="B628" s="2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23.25">
      <c r="A629" s="1"/>
      <c r="B629" s="2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23.25">
      <c r="A630" s="1"/>
      <c r="B630" s="2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23.25">
      <c r="A631" s="1"/>
      <c r="B631" s="2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23.25">
      <c r="A632" s="1"/>
      <c r="B632" s="2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23.25">
      <c r="A633" s="1"/>
      <c r="B633" s="2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23.25">
      <c r="A634" s="1"/>
      <c r="B634" s="2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23.25">
      <c r="A635" s="1"/>
      <c r="B635" s="2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23.25">
      <c r="A636" s="1"/>
      <c r="B636" s="2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23.25">
      <c r="A637" s="1"/>
      <c r="B637" s="2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23.25">
      <c r="A638" s="1"/>
      <c r="B638" s="2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23.25">
      <c r="A639" s="1"/>
      <c r="B639" s="2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23.25">
      <c r="A640" s="1"/>
      <c r="B640" s="2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23.25">
      <c r="A641" s="1"/>
      <c r="B641" s="2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23.25">
      <c r="A642" s="1"/>
      <c r="B642" s="2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23.25">
      <c r="A643" s="1"/>
      <c r="B643" s="2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23.25">
      <c r="A644" s="1"/>
      <c r="B644" s="2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23.25">
      <c r="A645" s="1"/>
      <c r="B645" s="2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23.25">
      <c r="A646" s="1"/>
      <c r="B646" s="2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23.25">
      <c r="A647" s="1"/>
      <c r="B647" s="2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23.25">
      <c r="A648" s="1"/>
      <c r="B648" s="2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23.25">
      <c r="A649" s="1"/>
      <c r="B649" s="2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</row>
  </sheetData>
  <sheetProtection/>
  <mergeCells count="7">
    <mergeCell ref="D6:E6"/>
    <mergeCell ref="B91:C91"/>
    <mergeCell ref="A4:F4"/>
    <mergeCell ref="A6:A7"/>
    <mergeCell ref="C6:C7"/>
    <mergeCell ref="F6:F7"/>
    <mergeCell ref="B6:B7"/>
  </mergeCells>
  <printOptions/>
  <pageMargins left="0.9055118110236221" right="0.31496062992125984" top="0.5118110236220472" bottom="0.3937007874015748" header="0" footer="0.3937007874015748"/>
  <pageSetup horizontalDpi="600" verticalDpi="600" orientation="portrait" paperSize="9" scale="64" r:id="rId2"/>
  <rowBreaks count="3" manualBreakCount="3">
    <brk id="31" max="5" man="1"/>
    <brk id="59" max="5" man="1"/>
    <brk id="80" max="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2011-12-28T18:31:38Z</cp:lastPrinted>
  <dcterms:created xsi:type="dcterms:W3CDTF">2006-05-19T11:15:48Z</dcterms:created>
  <dcterms:modified xsi:type="dcterms:W3CDTF">2017-06-21T12:10:15Z</dcterms:modified>
  <cp:category/>
  <cp:version/>
  <cp:contentType/>
  <cp:contentStatus/>
</cp:coreProperties>
</file>