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09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'Лист1'!$A$1:$G$55</definedName>
  </definedNames>
  <calcPr fullCalcOnLoad="1"/>
</workbook>
</file>

<file path=xl/sharedStrings.xml><?xml version="1.0" encoding="utf-8"?>
<sst xmlns="http://schemas.openxmlformats.org/spreadsheetml/2006/main" count="151" uniqueCount="99">
  <si>
    <t>Додаток 8</t>
  </si>
  <si>
    <t>до рішення Рівненської обласної ради</t>
  </si>
  <si>
    <t xml:space="preserve">від 30 грудня 2011 року № 540 </t>
  </si>
  <si>
    <t>Перелік державних та регіональних галузевих програм по обласному бюджету на 2012 рік</t>
  </si>
  <si>
    <t>Код типової відомчої класифікації видатків місцевих бюджетів</t>
  </si>
  <si>
    <t>Назва головного розпорядника коштів</t>
  </si>
  <si>
    <t xml:space="preserve">Загальний фонд </t>
  </si>
  <si>
    <t xml:space="preserve">Спеціальний фонд </t>
  </si>
  <si>
    <t xml:space="preserve">Разом </t>
  </si>
  <si>
    <t>Код типової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</si>
  <si>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</si>
  <si>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Найменування програми</t>
  </si>
  <si>
    <t>сума</t>
  </si>
  <si>
    <t>03</t>
  </si>
  <si>
    <t>Обласна державна адміністрація</t>
  </si>
  <si>
    <t>Всього</t>
  </si>
  <si>
    <t>250404</t>
  </si>
  <si>
    <t>Іншi видатки</t>
  </si>
  <si>
    <t>Програма інформатизації Рівненської області на 2011-2013 роки</t>
  </si>
  <si>
    <t>10</t>
  </si>
  <si>
    <t>Управління  освіти і науки облдержадміністрації</t>
  </si>
  <si>
    <t>070807</t>
  </si>
  <si>
    <t>Інші освітні програми</t>
  </si>
  <si>
    <t xml:space="preserve">Програма підтримки молоді в області на 2009-2015 роки                                                                                                                                      </t>
  </si>
  <si>
    <t>Обласна цільова соціальна програма розвитку позашкільної освіти на період до 2014 року</t>
  </si>
  <si>
    <t>Обласна програма відпочинку та оздоровлення дітей на 2009-2013 роки</t>
  </si>
  <si>
    <t>Програма впровадження інформаційно-комунікаційних технологій  у навчальних закладах області на період до 2015 року</t>
  </si>
  <si>
    <t>Програма роботи з обдарованою молоддю області на 2011-2014 роки</t>
  </si>
  <si>
    <t>Програма розвитку дошкільної освіти області на 2011-2017 роки</t>
  </si>
  <si>
    <t>Обласна цільова програма розвитку професійно-технічної освіти на 2011-2015 роки</t>
  </si>
  <si>
    <t>11</t>
  </si>
  <si>
    <t>Відділ у справах сім‘ї та молоді облдержадміністрації</t>
  </si>
  <si>
    <t>Програма підтримки молоді в області на 2009-2015 роки, в тому числі</t>
  </si>
  <si>
    <t>091102</t>
  </si>
  <si>
    <t>Програми i заходи центрiв соцiальних служб для сім'ї, дітей та молодi</t>
  </si>
  <si>
    <t xml:space="preserve">                                                                  -//-//-//-</t>
  </si>
  <si>
    <t>091103</t>
  </si>
  <si>
    <t>Соціальні програми i заходи державних органiв у справах молоді</t>
  </si>
  <si>
    <t>091106</t>
  </si>
  <si>
    <t>Iншi видатки</t>
  </si>
  <si>
    <t>Обласна програма забезпечення профілактики ВІЛ-інфекцій, лікування, догляду та підтримки ВІЛ-інфікованих і хворих на СНІД на 2009-2013 роки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</si>
  <si>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</si>
  <si>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</si>
  <si>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Надання пільгового довгострокового кредиту громадянам на будівництво (реконструкцію) та придбання житла</t>
  </si>
  <si>
    <t>Обласна програма забезпечення молоді житлом на 2003-2012 роки</t>
  </si>
  <si>
    <t>13</t>
  </si>
  <si>
    <t>Відділ з питань фізичної культури і  спорту  облдержадміністрації</t>
  </si>
  <si>
    <t xml:space="preserve">Програма розвитку фізичної культури і спорту в області на період до 2012 року,                                           в тому числі
</t>
  </si>
  <si>
    <t>130102</t>
  </si>
  <si>
    <t>Проведення навчально-тренувальних зборiв i змагань</t>
  </si>
  <si>
    <t>130106</t>
  </si>
  <si>
    <t>Проведення заходів з нетрадиційних видів спорту і масових заходів з фізичної культури</t>
  </si>
  <si>
    <t>130112</t>
  </si>
  <si>
    <t>Інші видатки (видатки на стипендії голови облдержадміністрації та голови обласної ради провідним спортсменам  та кращим тренерам області, грошова винагорода спортсменам області)</t>
  </si>
  <si>
    <t>130115 </t>
  </si>
  <si>
    <t>Центри "Спорт для всіх" та заходи з фізичної культури </t>
  </si>
  <si>
    <t>14</t>
  </si>
  <si>
    <t>Управління охорони здоров’я  облдержадміністрації</t>
  </si>
  <si>
    <t>080101</t>
  </si>
  <si>
    <t>Лікарні</t>
  </si>
  <si>
    <t xml:space="preserve">Програма "Діти Рівненщини" на 2010-2015 роки. </t>
  </si>
  <si>
    <t>081002</t>
  </si>
  <si>
    <t>Інші заходи по охороні здоров'я</t>
  </si>
  <si>
    <t>Програма забезпечення лікувально-профілактичних закладів Рівненської області імплантатами та інструментарієм для надання медичної допомоги хворим із ураженям органів опори та руху на 2011-2016 роки.</t>
  </si>
  <si>
    <t>081008</t>
  </si>
  <si>
    <t>Програми і централізовані заходи профілактики СНІДу </t>
  </si>
  <si>
    <t>Обласна програми забезпечення профілактики ВІЛ інфекцій, лікування, догляду та підтримки ВІЛ-інфікованих і хворих на СНІД на 2009-2013 роки</t>
  </si>
  <si>
    <t>081009</t>
  </si>
  <si>
    <t>Забезпечення централізованих заходів з лікування хворих на цукровий та нецукровий діабет</t>
  </si>
  <si>
    <t>Забезпечення централізованих заходів з лікування хворих на цукровий та нецукровий діабет та обласна комплексна програма "Цукровий діабет" на 2009-2013 роки</t>
  </si>
  <si>
    <t>15</t>
  </si>
  <si>
    <t>Головне управління праці та соціального захисту населення облдержадміністрації</t>
  </si>
  <si>
    <t>090412</t>
  </si>
  <si>
    <t>Інші видатки на соціальний захист населення</t>
  </si>
  <si>
    <t>Обласна програма „Ветеран” на 2010-2013 роки</t>
  </si>
  <si>
    <t>Обласна програма матеріальної підтримки найбільш незахищених верств населення на 2012 рік</t>
  </si>
  <si>
    <t>091214</t>
  </si>
  <si>
    <t xml:space="preserve"> Інші установи та заклади  (центр з надання соцпослуг інвалідам, ветеранам війни і праці та іншим найбільш незахищеним верствам населення)</t>
  </si>
  <si>
    <t>51</t>
  </si>
  <si>
    <t>Головне управління промисловості та розвитку інфраструктури облдержадміністрації</t>
  </si>
  <si>
    <t>180409 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</si>
  <si>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 </t>
  </si>
  <si>
    <t>Програма економічного та соціального розвитку Рівненської області на 2012 рік</t>
  </si>
  <si>
    <t>53</t>
  </si>
  <si>
    <t>Головне управління агропромислового розвитку облдержадміністрації</t>
  </si>
  <si>
    <t>Надання бюджетних позичок суб'єктам підприємницької діяльності </t>
  </si>
  <si>
    <t>Програма підтримки фермерських господарств області на 2011-2015 роки</t>
  </si>
  <si>
    <t>Надання державного  пільгового кредиту індивідуальним сільським забудовникам</t>
  </si>
  <si>
    <t>Програма розвитку туризму в Рівненській області  на 2011-2015 роки</t>
  </si>
  <si>
    <t>Обласна цільова програма індивідуального житлового будівництва у сільській місцевості "Власний дім" на 2010-2015 роки</t>
  </si>
  <si>
    <t>-//-//-//-</t>
  </si>
  <si>
    <t>250914</t>
  </si>
  <si>
    <t>Витрати, пов"язані з наданням та обслуговуванням державних пільгових кредитів, наданих індивідуальним сільським забудовникам</t>
  </si>
  <si>
    <t>67</t>
  </si>
  <si>
    <t>Управління з питань надзвичайних ситуацій та цивільного захисту населення облдержадміністрації</t>
  </si>
  <si>
    <t>210110</t>
  </si>
  <si>
    <t>Заходи з організації рятування на водах</t>
  </si>
  <si>
    <t>Програма організації рятування людей на водних об'єктах Рівненської області на 2009-2012 роки</t>
  </si>
  <si>
    <t xml:space="preserve">   Перший заступник голови обласної ради                                                                                                                                                         М.П.Кривко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</si>
</sst>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8"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 Cyr"/>
      <family val="1"/>
    </font>
    <font>
      <b/>
      <i/>
      <sz val="11"/>
      <name val="Times New Roman"/>
      <family val="1"/>
    </font>
    <font>
      <b/>
      <i/>
      <sz val="11"/>
      <name val="Arial"/>
      <family val="2"/>
    </font>
    <font>
      <b/>
      <sz val="11"/>
      <color indexed="8"/>
      <name val="Times New Roman CYR"/>
      <family val="1"/>
    </font>
    <font>
      <i/>
      <sz val="11"/>
      <name val="Arial"/>
      <family val="2"/>
    </font>
    <font>
      <sz val="11"/>
      <name val="Times New Roman Cyr"/>
      <family val="0"/>
    </font>
    <font>
      <b/>
      <sz val="11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justify" vertical="center" wrapText="1"/>
      <protection locked="0"/>
    </xf>
    <xf numFmtId="3" fontId="5" fillId="33" borderId="10" xfId="0" applyNumberFormat="1" applyFont="1" applyFill="1" applyBorder="1" applyAlignment="1">
      <alignment horizontal="right" vertical="center" wrapText="1"/>
    </xf>
    <xf numFmtId="3" fontId="5" fillId="33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justify" vertical="center" wrapText="1"/>
      <protection locked="0"/>
    </xf>
    <xf numFmtId="3" fontId="1" fillId="0" borderId="0" xfId="0" applyNumberFormat="1" applyFont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3" fontId="6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justify" vertical="center" wrapText="1"/>
      <protection locked="0"/>
    </xf>
    <xf numFmtId="49" fontId="5" fillId="0" borderId="10" xfId="0" applyNumberFormat="1" applyFont="1" applyFill="1" applyBorder="1" applyAlignment="1" applyProtection="1">
      <alignment horizontal="justify" vertical="center" wrapText="1"/>
      <protection locked="0"/>
    </xf>
    <xf numFmtId="3" fontId="6" fillId="0" borderId="10" xfId="0" applyNumberFormat="1" applyFont="1" applyBorder="1" applyAlignment="1">
      <alignment vertical="center" wrapText="1"/>
    </xf>
    <xf numFmtId="49" fontId="8" fillId="0" borderId="10" xfId="0" applyNumberFormat="1" applyFont="1" applyFill="1" applyBorder="1" applyAlignment="1" applyProtection="1">
      <alignment horizontal="justify" vertical="center" wrapText="1"/>
      <protection locked="0"/>
    </xf>
    <xf numFmtId="3" fontId="8" fillId="0" borderId="10" xfId="0" applyNumberFormat="1" applyFont="1" applyFill="1" applyBorder="1" applyAlignment="1">
      <alignment vertical="center" wrapText="1"/>
    </xf>
    <xf numFmtId="3" fontId="9" fillId="0" borderId="10" xfId="0" applyNumberFormat="1" applyFont="1" applyBorder="1" applyAlignment="1">
      <alignment horizontal="justify" vertical="center" wrapText="1"/>
    </xf>
    <xf numFmtId="3" fontId="8" fillId="0" borderId="10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horizontal="justify" vertical="center" wrapText="1"/>
    </xf>
    <xf numFmtId="3" fontId="5" fillId="0" borderId="10" xfId="0" applyNumberFormat="1" applyFont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justify" vertical="center" wrapText="1"/>
      <protection locked="0"/>
    </xf>
    <xf numFmtId="3" fontId="6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justify" vertical="center" wrapText="1"/>
    </xf>
    <xf numFmtId="3" fontId="6" fillId="0" borderId="10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justify" vertical="center" wrapText="1"/>
    </xf>
    <xf numFmtId="0" fontId="6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0" xfId="0" applyNumberFormat="1" applyFont="1" applyFill="1" applyBorder="1" applyAlignment="1" applyProtection="1">
      <alignment horizontal="justify" vertical="center" wrapText="1"/>
      <protection/>
    </xf>
    <xf numFmtId="0" fontId="6" fillId="0" borderId="10" xfId="0" applyNumberFormat="1" applyFont="1" applyBorder="1" applyAlignment="1" applyProtection="1">
      <alignment horizontal="justify" vertical="center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justify" vertical="center" wrapText="1"/>
      <protection locked="0"/>
    </xf>
    <xf numFmtId="49" fontId="7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1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view="pageBreakPreview" zoomScale="60" zoomScalePageLayoutView="0" workbookViewId="0" topLeftCell="A1">
      <selection activeCell="A1" sqref="A1:G55"/>
    </sheetView>
  </sheetViews>
  <sheetFormatPr defaultColWidth="7.875" defaultRowHeight="12.75"/>
  <cols>
    <col min="1" max="1" width="13.25390625" style="1" customWidth="1"/>
    <col min="2" max="2" width="29.00390625" style="4" customWidth="1"/>
    <col min="3" max="3" width="50.00390625" style="4" customWidth="1"/>
    <col min="4" max="4" width="13.875" style="5" customWidth="1"/>
    <col min="5" max="5" width="39.75390625" style="4" customWidth="1"/>
    <col min="6" max="6" width="10.75390625" style="3" customWidth="1"/>
    <col min="7" max="7" width="12.00390625" style="3" customWidth="1"/>
    <col min="8" max="8" width="15.875" style="4" customWidth="1"/>
    <col min="9" max="16384" width="7.875" style="4" customWidth="1"/>
  </cols>
  <sheetData>
    <row r="1" spans="2:7" ht="14.25" customHeight="1">
      <c r="B1" s="2"/>
      <c r="C1" s="69"/>
      <c r="D1" s="69"/>
      <c r="E1" s="3" t="s">
        <v>0</v>
      </c>
      <c r="G1" s="4"/>
    </row>
    <row r="2" spans="5:7" ht="14.25">
      <c r="E2" s="3" t="s">
        <v>1</v>
      </c>
      <c r="G2" s="4"/>
    </row>
    <row r="3" spans="5:7" ht="18" customHeight="1">
      <c r="E3" s="3" t="s">
        <v>2</v>
      </c>
      <c r="G3" s="4"/>
    </row>
    <row r="4" spans="5:7" ht="18" customHeight="1">
      <c r="E4" s="3"/>
      <c r="G4" s="4"/>
    </row>
    <row r="5" spans="1:7" ht="18.75">
      <c r="A5" s="6"/>
      <c r="B5" s="70" t="s">
        <v>3</v>
      </c>
      <c r="C5" s="70"/>
      <c r="D5" s="70"/>
      <c r="E5" s="70"/>
      <c r="F5" s="70"/>
      <c r="G5" s="70"/>
    </row>
    <row r="6" spans="1:7" s="10" customFormat="1" ht="45" customHeight="1">
      <c r="A6" s="7" t="s">
        <v>4</v>
      </c>
      <c r="B6" s="8" t="s">
        <v>5</v>
      </c>
      <c r="C6" s="71" t="s">
        <v>6</v>
      </c>
      <c r="D6" s="72"/>
      <c r="E6" s="71" t="s">
        <v>7</v>
      </c>
      <c r="F6" s="72"/>
      <c r="G6" s="9" t="s">
        <v>8</v>
      </c>
    </row>
    <row r="7" spans="1:7" s="10" customFormat="1" ht="48" customHeight="1">
      <c r="A7" s="7" t="s">
        <v>9</v>
      </c>
      <c r="B7" s="8" t="s">
        <v>10</v>
      </c>
      <c r="C7" s="8" t="s">
        <v>11</v>
      </c>
      <c r="D7" s="8" t="s">
        <v>12</v>
      </c>
      <c r="E7" s="8" t="s">
        <v>11</v>
      </c>
      <c r="F7" s="8" t="s">
        <v>12</v>
      </c>
      <c r="G7" s="8" t="s">
        <v>12</v>
      </c>
    </row>
    <row r="8" spans="1:7" s="15" customFormat="1" ht="45" customHeight="1">
      <c r="A8" s="11" t="s">
        <v>13</v>
      </c>
      <c r="B8" s="12" t="s">
        <v>14</v>
      </c>
      <c r="C8" s="12" t="s">
        <v>15</v>
      </c>
      <c r="D8" s="13">
        <f>D9</f>
        <v>20000</v>
      </c>
      <c r="E8" s="12" t="s">
        <v>15</v>
      </c>
      <c r="F8" s="14">
        <f>F9</f>
        <v>0</v>
      </c>
      <c r="G8" s="14">
        <f>D8+F8</f>
        <v>20000</v>
      </c>
    </row>
    <row r="9" spans="1:7" s="15" customFormat="1" ht="33.75" customHeight="1">
      <c r="A9" s="16" t="s">
        <v>16</v>
      </c>
      <c r="B9" s="17" t="s">
        <v>17</v>
      </c>
      <c r="C9" s="17" t="s">
        <v>18</v>
      </c>
      <c r="D9" s="18">
        <v>20000</v>
      </c>
      <c r="E9" s="19"/>
      <c r="F9" s="20"/>
      <c r="G9" s="21">
        <f aca="true" t="shared" si="0" ref="G9:G48">D9+F9</f>
        <v>20000</v>
      </c>
    </row>
    <row r="10" spans="1:8" s="15" customFormat="1" ht="44.25" customHeight="1">
      <c r="A10" s="22" t="s">
        <v>19</v>
      </c>
      <c r="B10" s="23" t="s">
        <v>20</v>
      </c>
      <c r="C10" s="12" t="s">
        <v>15</v>
      </c>
      <c r="D10" s="13">
        <f>D11+D12+D13+D14+D15+D16+D17</f>
        <v>1876300</v>
      </c>
      <c r="E10" s="12" t="s">
        <v>15</v>
      </c>
      <c r="F10" s="14">
        <f>F11+F12+F13+F14+F15+F16+F17</f>
        <v>219000</v>
      </c>
      <c r="G10" s="14">
        <f t="shared" si="0"/>
        <v>2095300</v>
      </c>
      <c r="H10" s="24"/>
    </row>
    <row r="11" spans="1:8" s="15" customFormat="1" ht="36" customHeight="1">
      <c r="A11" s="25" t="s">
        <v>21</v>
      </c>
      <c r="B11" s="26" t="s">
        <v>22</v>
      </c>
      <c r="C11" s="26" t="s">
        <v>23</v>
      </c>
      <c r="D11" s="18">
        <v>1069000</v>
      </c>
      <c r="E11" s="26" t="s">
        <v>23</v>
      </c>
      <c r="F11" s="27">
        <v>64000</v>
      </c>
      <c r="G11" s="21">
        <f t="shared" si="0"/>
        <v>1133000</v>
      </c>
      <c r="H11" s="24"/>
    </row>
    <row r="12" spans="1:8" s="15" customFormat="1" ht="45" customHeight="1">
      <c r="A12" s="25" t="s">
        <v>21</v>
      </c>
      <c r="B12" s="26" t="s">
        <v>22</v>
      </c>
      <c r="C12" s="26" t="s">
        <v>24</v>
      </c>
      <c r="D12" s="18">
        <v>142800</v>
      </c>
      <c r="E12" s="26" t="s">
        <v>24</v>
      </c>
      <c r="F12" s="27">
        <v>15000</v>
      </c>
      <c r="G12" s="21">
        <f t="shared" si="0"/>
        <v>157800</v>
      </c>
      <c r="H12" s="24"/>
    </row>
    <row r="13" spans="1:8" s="15" customFormat="1" ht="25.5" customHeight="1">
      <c r="A13" s="25" t="s">
        <v>21</v>
      </c>
      <c r="B13" s="26" t="s">
        <v>22</v>
      </c>
      <c r="C13" s="26" t="s">
        <v>25</v>
      </c>
      <c r="D13" s="18">
        <v>16500</v>
      </c>
      <c r="E13" s="28"/>
      <c r="F13" s="27"/>
      <c r="G13" s="21">
        <f t="shared" si="0"/>
        <v>16500</v>
      </c>
      <c r="H13" s="24"/>
    </row>
    <row r="14" spans="1:8" s="15" customFormat="1" ht="47.25" customHeight="1">
      <c r="A14" s="25" t="s">
        <v>21</v>
      </c>
      <c r="B14" s="26" t="s">
        <v>22</v>
      </c>
      <c r="C14" s="26" t="s">
        <v>26</v>
      </c>
      <c r="D14" s="18">
        <v>123000</v>
      </c>
      <c r="E14" s="26" t="s">
        <v>26</v>
      </c>
      <c r="F14" s="27">
        <v>90000</v>
      </c>
      <c r="G14" s="21">
        <f t="shared" si="0"/>
        <v>213000</v>
      </c>
      <c r="H14" s="24"/>
    </row>
    <row r="15" spans="1:8" s="15" customFormat="1" ht="29.25" customHeight="1">
      <c r="A15" s="25" t="s">
        <v>21</v>
      </c>
      <c r="B15" s="26" t="s">
        <v>22</v>
      </c>
      <c r="C15" s="26" t="s">
        <v>27</v>
      </c>
      <c r="D15" s="18">
        <v>400000</v>
      </c>
      <c r="E15" s="28"/>
      <c r="F15" s="27"/>
      <c r="G15" s="21">
        <f t="shared" si="0"/>
        <v>400000</v>
      </c>
      <c r="H15" s="24"/>
    </row>
    <row r="16" spans="1:8" s="15" customFormat="1" ht="38.25" customHeight="1">
      <c r="A16" s="25" t="s">
        <v>21</v>
      </c>
      <c r="B16" s="26" t="s">
        <v>22</v>
      </c>
      <c r="C16" s="26" t="s">
        <v>28</v>
      </c>
      <c r="D16" s="18">
        <v>80000</v>
      </c>
      <c r="E16" s="26" t="s">
        <v>28</v>
      </c>
      <c r="F16" s="27">
        <v>50000</v>
      </c>
      <c r="G16" s="21">
        <f t="shared" si="0"/>
        <v>130000</v>
      </c>
      <c r="H16" s="24"/>
    </row>
    <row r="17" spans="1:8" s="15" customFormat="1" ht="41.25" customHeight="1">
      <c r="A17" s="25" t="s">
        <v>21</v>
      </c>
      <c r="B17" s="26" t="s">
        <v>22</v>
      </c>
      <c r="C17" s="26" t="s">
        <v>29</v>
      </c>
      <c r="D17" s="18">
        <v>45000</v>
      </c>
      <c r="E17" s="28"/>
      <c r="F17" s="27"/>
      <c r="G17" s="21">
        <f t="shared" si="0"/>
        <v>45000</v>
      </c>
      <c r="H17" s="24"/>
    </row>
    <row r="18" spans="1:8" s="15" customFormat="1" ht="42" customHeight="1">
      <c r="A18" s="29" t="s">
        <v>30</v>
      </c>
      <c r="B18" s="23" t="s">
        <v>31</v>
      </c>
      <c r="C18" s="12"/>
      <c r="D18" s="13">
        <f>D19+D23+D24+D25</f>
        <v>2912430</v>
      </c>
      <c r="E18" s="12" t="s">
        <v>15</v>
      </c>
      <c r="F18" s="14">
        <f>F19+F23+F24+F25</f>
        <v>68300</v>
      </c>
      <c r="G18" s="14">
        <f t="shared" si="0"/>
        <v>2980730</v>
      </c>
      <c r="H18" s="24"/>
    </row>
    <row r="19" spans="1:8" s="15" customFormat="1" ht="27" customHeight="1">
      <c r="A19" s="30"/>
      <c r="B19" s="31"/>
      <c r="C19" s="31" t="s">
        <v>32</v>
      </c>
      <c r="D19" s="18">
        <f>D20+D21+D22</f>
        <v>771308</v>
      </c>
      <c r="E19" s="32"/>
      <c r="F19" s="33">
        <f>F20+F21+F22</f>
        <v>0</v>
      </c>
      <c r="G19" s="21">
        <f t="shared" si="0"/>
        <v>771308</v>
      </c>
      <c r="H19" s="24"/>
    </row>
    <row r="20" spans="1:8" s="15" customFormat="1" ht="42.75" customHeight="1">
      <c r="A20" s="30" t="s">
        <v>33</v>
      </c>
      <c r="B20" s="31" t="s">
        <v>34</v>
      </c>
      <c r="C20" s="31" t="s">
        <v>35</v>
      </c>
      <c r="D20" s="18">
        <f>68678-25000</f>
        <v>43678</v>
      </c>
      <c r="E20" s="34"/>
      <c r="F20" s="35"/>
      <c r="G20" s="21">
        <f t="shared" si="0"/>
        <v>43678</v>
      </c>
      <c r="H20" s="24"/>
    </row>
    <row r="21" spans="1:8" s="15" customFormat="1" ht="37.5" customHeight="1">
      <c r="A21" s="30" t="s">
        <v>36</v>
      </c>
      <c r="B21" s="31" t="s">
        <v>37</v>
      </c>
      <c r="C21" s="31" t="s">
        <v>35</v>
      </c>
      <c r="D21" s="18">
        <f>686600+20600</f>
        <v>707200</v>
      </c>
      <c r="E21" s="36"/>
      <c r="F21" s="37"/>
      <c r="G21" s="21">
        <f t="shared" si="0"/>
        <v>707200</v>
      </c>
      <c r="H21" s="24"/>
    </row>
    <row r="22" spans="1:8" s="15" customFormat="1" ht="27" customHeight="1">
      <c r="A22" s="30" t="s">
        <v>38</v>
      </c>
      <c r="B22" s="31" t="s">
        <v>39</v>
      </c>
      <c r="C22" s="31" t="s">
        <v>35</v>
      </c>
      <c r="D22" s="18">
        <v>20430</v>
      </c>
      <c r="E22" s="36"/>
      <c r="F22" s="37"/>
      <c r="G22" s="21">
        <f t="shared" si="0"/>
        <v>20430</v>
      </c>
      <c r="H22" s="24"/>
    </row>
    <row r="23" spans="1:8" s="15" customFormat="1" ht="55.5" customHeight="1">
      <c r="A23" s="30" t="s">
        <v>33</v>
      </c>
      <c r="B23" s="31" t="s">
        <v>34</v>
      </c>
      <c r="C23" s="31" t="s">
        <v>40</v>
      </c>
      <c r="D23" s="18">
        <v>8122</v>
      </c>
      <c r="E23" s="36"/>
      <c r="F23" s="37"/>
      <c r="G23" s="21">
        <f t="shared" si="0"/>
        <v>8122</v>
      </c>
      <c r="H23" s="24"/>
    </row>
    <row r="24" spans="1:8" s="15" customFormat="1" ht="81" customHeight="1">
      <c r="A24" s="30" t="s">
        <v>41</v>
      </c>
      <c r="B24" s="31" t="s">
        <v>42</v>
      </c>
      <c r="C24" s="31" t="s">
        <v>25</v>
      </c>
      <c r="D24" s="18">
        <v>2133000</v>
      </c>
      <c r="E24" s="38"/>
      <c r="F24" s="39"/>
      <c r="G24" s="21">
        <f t="shared" si="0"/>
        <v>2133000</v>
      </c>
      <c r="H24" s="24"/>
    </row>
    <row r="25" spans="1:8" s="15" customFormat="1" ht="57" customHeight="1">
      <c r="A25" s="30">
        <v>250908</v>
      </c>
      <c r="B25" s="31" t="s">
        <v>43</v>
      </c>
      <c r="C25" s="31"/>
      <c r="D25" s="18"/>
      <c r="E25" s="26" t="s">
        <v>44</v>
      </c>
      <c r="F25" s="27">
        <v>68300</v>
      </c>
      <c r="G25" s="21">
        <f t="shared" si="0"/>
        <v>68300</v>
      </c>
      <c r="H25" s="24"/>
    </row>
    <row r="26" spans="1:8" s="15" customFormat="1" ht="48.75" customHeight="1">
      <c r="A26" s="29" t="s">
        <v>45</v>
      </c>
      <c r="B26" s="23" t="s">
        <v>46</v>
      </c>
      <c r="C26" s="12" t="s">
        <v>15</v>
      </c>
      <c r="D26" s="13">
        <f>D27</f>
        <v>3791600</v>
      </c>
      <c r="E26" s="12" t="s">
        <v>15</v>
      </c>
      <c r="F26" s="14">
        <f>F27</f>
        <v>0</v>
      </c>
      <c r="G26" s="14">
        <f t="shared" si="0"/>
        <v>3791600</v>
      </c>
      <c r="H26" s="24"/>
    </row>
    <row r="27" spans="1:8" s="43" customFormat="1" ht="45" customHeight="1">
      <c r="A27" s="40"/>
      <c r="B27" s="41"/>
      <c r="C27" s="26" t="s">
        <v>47</v>
      </c>
      <c r="D27" s="42">
        <f>D28+D29+D30+D31</f>
        <v>3791600</v>
      </c>
      <c r="E27" s="19"/>
      <c r="F27" s="39"/>
      <c r="G27" s="21">
        <f t="shared" si="0"/>
        <v>3791600</v>
      </c>
      <c r="H27" s="24"/>
    </row>
    <row r="28" spans="1:8" s="45" customFormat="1" ht="45.75" customHeight="1">
      <c r="A28" s="25" t="s">
        <v>48</v>
      </c>
      <c r="B28" s="26" t="s">
        <v>49</v>
      </c>
      <c r="C28" s="44" t="s">
        <v>35</v>
      </c>
      <c r="D28" s="42">
        <v>1661600</v>
      </c>
      <c r="E28" s="19"/>
      <c r="F28" s="39"/>
      <c r="G28" s="21">
        <f t="shared" si="0"/>
        <v>1661600</v>
      </c>
      <c r="H28" s="24"/>
    </row>
    <row r="29" spans="1:8" s="15" customFormat="1" ht="51.75" customHeight="1">
      <c r="A29" s="25" t="s">
        <v>50</v>
      </c>
      <c r="B29" s="26" t="s">
        <v>51</v>
      </c>
      <c r="C29" s="44" t="s">
        <v>35</v>
      </c>
      <c r="D29" s="42">
        <v>180600</v>
      </c>
      <c r="E29" s="19"/>
      <c r="F29" s="39"/>
      <c r="G29" s="21">
        <f t="shared" si="0"/>
        <v>180600</v>
      </c>
      <c r="H29" s="24"/>
    </row>
    <row r="30" spans="1:8" s="15" customFormat="1" ht="81" customHeight="1">
      <c r="A30" s="25" t="s">
        <v>52</v>
      </c>
      <c r="B30" s="26" t="s">
        <v>53</v>
      </c>
      <c r="C30" s="44" t="s">
        <v>35</v>
      </c>
      <c r="D30" s="42">
        <v>1365200</v>
      </c>
      <c r="E30" s="19"/>
      <c r="F30" s="39"/>
      <c r="G30" s="21">
        <f t="shared" si="0"/>
        <v>1365200</v>
      </c>
      <c r="H30" s="24"/>
    </row>
    <row r="31" spans="1:8" s="15" customFormat="1" ht="50.25" customHeight="1">
      <c r="A31" s="25" t="s">
        <v>54</v>
      </c>
      <c r="B31" s="26" t="s">
        <v>55</v>
      </c>
      <c r="C31" s="44" t="s">
        <v>35</v>
      </c>
      <c r="D31" s="42">
        <v>584200</v>
      </c>
      <c r="E31" s="19"/>
      <c r="F31" s="39"/>
      <c r="G31" s="21">
        <f t="shared" si="0"/>
        <v>584200</v>
      </c>
      <c r="H31" s="24"/>
    </row>
    <row r="32" spans="1:8" s="15" customFormat="1" ht="40.5" customHeight="1">
      <c r="A32" s="29" t="s">
        <v>56</v>
      </c>
      <c r="B32" s="23" t="s">
        <v>57</v>
      </c>
      <c r="C32" s="12" t="s">
        <v>15</v>
      </c>
      <c r="D32" s="13">
        <f>D35+D36+D33+D34</f>
        <v>13258900</v>
      </c>
      <c r="E32" s="12" t="s">
        <v>15</v>
      </c>
      <c r="F32" s="14">
        <f>F35+F36+F33+F34</f>
        <v>0</v>
      </c>
      <c r="G32" s="14">
        <f t="shared" si="0"/>
        <v>13258900</v>
      </c>
      <c r="H32" s="24"/>
    </row>
    <row r="33" spans="1:8" s="15" customFormat="1" ht="29.25" customHeight="1">
      <c r="A33" s="46" t="s">
        <v>58</v>
      </c>
      <c r="B33" s="47" t="s">
        <v>59</v>
      </c>
      <c r="C33" s="48" t="s">
        <v>60</v>
      </c>
      <c r="D33" s="42">
        <v>350000</v>
      </c>
      <c r="E33" s="34"/>
      <c r="F33" s="35"/>
      <c r="G33" s="21">
        <f t="shared" si="0"/>
        <v>350000</v>
      </c>
      <c r="H33" s="24"/>
    </row>
    <row r="34" spans="1:8" s="15" customFormat="1" ht="54.75" customHeight="1">
      <c r="A34" s="46" t="s">
        <v>61</v>
      </c>
      <c r="B34" s="47" t="s">
        <v>62</v>
      </c>
      <c r="C34" s="49" t="s">
        <v>63</v>
      </c>
      <c r="D34" s="42">
        <v>350000</v>
      </c>
      <c r="E34" s="34"/>
      <c r="F34" s="35"/>
      <c r="G34" s="21">
        <f t="shared" si="0"/>
        <v>350000</v>
      </c>
      <c r="H34" s="24"/>
    </row>
    <row r="35" spans="1:8" s="45" customFormat="1" ht="40.5" customHeight="1">
      <c r="A35" s="46" t="s">
        <v>64</v>
      </c>
      <c r="B35" s="47" t="s">
        <v>65</v>
      </c>
      <c r="C35" s="47" t="s">
        <v>66</v>
      </c>
      <c r="D35" s="42">
        <v>1100000</v>
      </c>
      <c r="E35" s="34"/>
      <c r="F35" s="35"/>
      <c r="G35" s="21">
        <f t="shared" si="0"/>
        <v>1100000</v>
      </c>
      <c r="H35" s="24"/>
    </row>
    <row r="36" spans="1:8" s="43" customFormat="1" ht="56.25" customHeight="1">
      <c r="A36" s="46" t="s">
        <v>67</v>
      </c>
      <c r="B36" s="47" t="s">
        <v>68</v>
      </c>
      <c r="C36" s="47" t="s">
        <v>69</v>
      </c>
      <c r="D36" s="42">
        <v>11458900</v>
      </c>
      <c r="E36" s="28"/>
      <c r="F36" s="21"/>
      <c r="G36" s="21">
        <f t="shared" si="0"/>
        <v>11458900</v>
      </c>
      <c r="H36" s="24"/>
    </row>
    <row r="37" spans="1:8" s="43" customFormat="1" ht="57" customHeight="1">
      <c r="A37" s="29" t="s">
        <v>70</v>
      </c>
      <c r="B37" s="23" t="s">
        <v>71</v>
      </c>
      <c r="C37" s="12" t="s">
        <v>15</v>
      </c>
      <c r="D37" s="13">
        <f>SUM(D38:D40)</f>
        <v>3276000</v>
      </c>
      <c r="E37" s="12" t="s">
        <v>15</v>
      </c>
      <c r="F37" s="14">
        <f>F38+F39+F40</f>
        <v>0</v>
      </c>
      <c r="G37" s="14">
        <f t="shared" si="0"/>
        <v>3276000</v>
      </c>
      <c r="H37" s="24"/>
    </row>
    <row r="38" spans="1:8" s="43" customFormat="1" ht="39" customHeight="1">
      <c r="A38" s="25" t="s">
        <v>72</v>
      </c>
      <c r="B38" s="26" t="s">
        <v>73</v>
      </c>
      <c r="C38" s="31" t="s">
        <v>74</v>
      </c>
      <c r="D38" s="18">
        <v>300000</v>
      </c>
      <c r="E38" s="32"/>
      <c r="F38" s="21"/>
      <c r="G38" s="21">
        <f t="shared" si="0"/>
        <v>300000</v>
      </c>
      <c r="H38" s="24"/>
    </row>
    <row r="39" spans="1:8" s="43" customFormat="1" ht="38.25" customHeight="1">
      <c r="A39" s="25" t="s">
        <v>72</v>
      </c>
      <c r="B39" s="26" t="s">
        <v>73</v>
      </c>
      <c r="C39" s="50" t="s">
        <v>75</v>
      </c>
      <c r="D39" s="18">
        <f>1336000+240000</f>
        <v>1576000</v>
      </c>
      <c r="E39" s="32"/>
      <c r="F39" s="21"/>
      <c r="G39" s="21">
        <f t="shared" si="0"/>
        <v>1576000</v>
      </c>
      <c r="H39" s="24"/>
    </row>
    <row r="40" spans="1:8" s="45" customFormat="1" ht="67.5" customHeight="1">
      <c r="A40" s="51" t="s">
        <v>76</v>
      </c>
      <c r="B40" s="50" t="s">
        <v>77</v>
      </c>
      <c r="C40" s="50" t="s">
        <v>75</v>
      </c>
      <c r="D40" s="18">
        <v>1400000</v>
      </c>
      <c r="E40" s="38"/>
      <c r="F40" s="39"/>
      <c r="G40" s="21">
        <f t="shared" si="0"/>
        <v>1400000</v>
      </c>
      <c r="H40" s="24"/>
    </row>
    <row r="41" spans="1:8" s="45" customFormat="1" ht="49.5" customHeight="1">
      <c r="A41" s="52" t="s">
        <v>78</v>
      </c>
      <c r="B41" s="12" t="s">
        <v>79</v>
      </c>
      <c r="C41" s="12" t="s">
        <v>15</v>
      </c>
      <c r="D41" s="13">
        <f>D42</f>
        <v>0</v>
      </c>
      <c r="E41" s="12" t="s">
        <v>15</v>
      </c>
      <c r="F41" s="14">
        <f>F42</f>
        <v>200000</v>
      </c>
      <c r="G41" s="14">
        <f>D41+F41</f>
        <v>200000</v>
      </c>
      <c r="H41" s="24"/>
    </row>
    <row r="42" spans="1:8" s="45" customFormat="1" ht="60" customHeight="1">
      <c r="A42" s="16" t="s">
        <v>80</v>
      </c>
      <c r="B42" s="17" t="s">
        <v>81</v>
      </c>
      <c r="C42" s="17"/>
      <c r="D42" s="18"/>
      <c r="E42" s="17" t="s">
        <v>82</v>
      </c>
      <c r="F42" s="33">
        <v>200000</v>
      </c>
      <c r="G42" s="21">
        <f t="shared" si="0"/>
        <v>200000</v>
      </c>
      <c r="H42" s="24"/>
    </row>
    <row r="43" spans="1:8" s="15" customFormat="1" ht="38.25" customHeight="1">
      <c r="A43" s="29" t="s">
        <v>83</v>
      </c>
      <c r="B43" s="23" t="s">
        <v>84</v>
      </c>
      <c r="C43" s="12" t="s">
        <v>15</v>
      </c>
      <c r="D43" s="13">
        <f>D46</f>
        <v>560000</v>
      </c>
      <c r="E43" s="12" t="s">
        <v>15</v>
      </c>
      <c r="F43" s="14">
        <f>F46+F44+F45</f>
        <v>655000</v>
      </c>
      <c r="G43" s="14">
        <f t="shared" si="0"/>
        <v>1215000</v>
      </c>
      <c r="H43" s="24"/>
    </row>
    <row r="44" spans="1:8" s="15" customFormat="1" ht="56.25" customHeight="1">
      <c r="A44" s="25">
        <v>250903</v>
      </c>
      <c r="B44" s="26" t="s">
        <v>85</v>
      </c>
      <c r="C44" s="44"/>
      <c r="D44" s="42"/>
      <c r="E44" s="44" t="s">
        <v>86</v>
      </c>
      <c r="F44" s="27">
        <v>150000</v>
      </c>
      <c r="G44" s="21">
        <f t="shared" si="0"/>
        <v>150000</v>
      </c>
      <c r="H44" s="24"/>
    </row>
    <row r="45" spans="1:8" s="15" customFormat="1" ht="56.25" customHeight="1">
      <c r="A45" s="53">
        <v>250911</v>
      </c>
      <c r="B45" s="54" t="s">
        <v>87</v>
      </c>
      <c r="C45" s="17"/>
      <c r="D45" s="42"/>
      <c r="E45" s="17" t="s">
        <v>88</v>
      </c>
      <c r="F45" s="27">
        <v>155000</v>
      </c>
      <c r="G45" s="21">
        <f t="shared" si="0"/>
        <v>155000</v>
      </c>
      <c r="H45" s="24"/>
    </row>
    <row r="46" spans="1:8" s="15" customFormat="1" ht="49.5" customHeight="1">
      <c r="A46" s="40"/>
      <c r="B46" s="55"/>
      <c r="C46" s="26" t="s">
        <v>89</v>
      </c>
      <c r="D46" s="42">
        <f>D47+D48</f>
        <v>560000</v>
      </c>
      <c r="E46" s="26" t="s">
        <v>89</v>
      </c>
      <c r="F46" s="27">
        <f>F47+F48</f>
        <v>350000</v>
      </c>
      <c r="G46" s="21">
        <f t="shared" si="0"/>
        <v>910000</v>
      </c>
      <c r="H46" s="24"/>
    </row>
    <row r="47" spans="1:8" s="15" customFormat="1" ht="37.5" customHeight="1">
      <c r="A47" s="25">
        <v>250911</v>
      </c>
      <c r="B47" s="26" t="s">
        <v>87</v>
      </c>
      <c r="C47" s="44" t="s">
        <v>35</v>
      </c>
      <c r="D47" s="42">
        <v>400000</v>
      </c>
      <c r="E47" s="17" t="s">
        <v>90</v>
      </c>
      <c r="F47" s="27">
        <v>350000</v>
      </c>
      <c r="G47" s="21">
        <f t="shared" si="0"/>
        <v>750000</v>
      </c>
      <c r="H47" s="24"/>
    </row>
    <row r="48" spans="1:8" s="15" customFormat="1" ht="67.5" customHeight="1">
      <c r="A48" s="25" t="s">
        <v>91</v>
      </c>
      <c r="B48" s="26" t="s">
        <v>92</v>
      </c>
      <c r="C48" s="44" t="s">
        <v>35</v>
      </c>
      <c r="D48" s="42">
        <v>160000</v>
      </c>
      <c r="E48" s="56"/>
      <c r="F48" s="27"/>
      <c r="G48" s="21">
        <f t="shared" si="0"/>
        <v>160000</v>
      </c>
      <c r="H48" s="24"/>
    </row>
    <row r="49" spans="1:8" s="15" customFormat="1" ht="54.75" customHeight="1">
      <c r="A49" s="29" t="s">
        <v>93</v>
      </c>
      <c r="B49" s="23" t="s">
        <v>94</v>
      </c>
      <c r="C49" s="12" t="s">
        <v>15</v>
      </c>
      <c r="D49" s="13">
        <f>SUM(D50)</f>
        <v>1250000</v>
      </c>
      <c r="E49" s="12" t="s">
        <v>15</v>
      </c>
      <c r="F49" s="14">
        <f>SUM(F50)</f>
        <v>100000</v>
      </c>
      <c r="G49" s="14">
        <f>D49+F49</f>
        <v>1350000</v>
      </c>
      <c r="H49" s="24"/>
    </row>
    <row r="50" spans="1:8" s="15" customFormat="1" ht="38.25" customHeight="1">
      <c r="A50" s="25" t="s">
        <v>95</v>
      </c>
      <c r="B50" s="26" t="s">
        <v>96</v>
      </c>
      <c r="C50" s="26" t="s">
        <v>97</v>
      </c>
      <c r="D50" s="18">
        <v>1250000</v>
      </c>
      <c r="E50" s="32"/>
      <c r="F50" s="27">
        <v>100000</v>
      </c>
      <c r="G50" s="21">
        <f>D50+F50</f>
        <v>1350000</v>
      </c>
      <c r="H50" s="24"/>
    </row>
    <row r="51" spans="1:8" ht="30.75" customHeight="1">
      <c r="A51" s="57"/>
      <c r="B51" s="57" t="s">
        <v>15</v>
      </c>
      <c r="C51" s="58"/>
      <c r="D51" s="59">
        <f>D10+D32+D37+D18+D49+D26+D43+D41+D8</f>
        <v>26945230</v>
      </c>
      <c r="E51" s="60"/>
      <c r="F51" s="39">
        <f>F10+F32+F37+F18+F49+F26+F43+F41+F8</f>
        <v>1242300</v>
      </c>
      <c r="G51" s="39">
        <f>G10+G32+G37+G18+G49+G26+G43+G41+G8</f>
        <v>28187530</v>
      </c>
      <c r="H51" s="61"/>
    </row>
    <row r="52" spans="1:7" ht="30.75" customHeight="1">
      <c r="A52" s="62"/>
      <c r="B52" s="62"/>
      <c r="C52" s="63"/>
      <c r="D52" s="64"/>
      <c r="E52" s="63"/>
      <c r="F52" s="65"/>
      <c r="G52" s="65"/>
    </row>
    <row r="53" ht="15">
      <c r="B53" s="66" t="s">
        <v>98</v>
      </c>
    </row>
    <row r="59" spans="1:4" ht="30.75" customHeight="1">
      <c r="A59" s="67"/>
      <c r="B59" s="67"/>
      <c r="C59" s="67"/>
      <c r="D59" s="68"/>
    </row>
  </sheetData>
  <sheetProtection/>
  <mergeCells count="4">
    <mergeCell ref="C1:D1"/>
    <mergeCell ref="B5:G5"/>
    <mergeCell ref="C6:D6"/>
    <mergeCell ref="E6:F6"/>
  </mergeCells>
  <printOptions/>
  <pageMargins left="0.75" right="0.75" top="1" bottom="1" header="0.5" footer="0.5"/>
  <pageSetup horizontalDpi="600" verticalDpi="600" orientation="portrait" paperSize="9" scale="47" r:id="rId1"/>
  <rowBreaks count="1" manualBreakCount="1">
    <brk id="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Sologub</dc:creator>
  <cp:keywords/>
  <dc:description/>
  <cp:lastModifiedBy>USER</cp:lastModifiedBy>
  <cp:lastPrinted>2013-09-20T10:07:29Z</cp:lastPrinted>
  <dcterms:created xsi:type="dcterms:W3CDTF">2012-01-24T10:48:52Z</dcterms:created>
  <dcterms:modified xsi:type="dcterms:W3CDTF">2017-06-21T12:10:37Z</dcterms:modified>
  <cp:category/>
  <cp:version/>
  <cp:contentType/>
  <cp:contentStatus/>
</cp:coreProperties>
</file>