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'Дод.4'!$A$1:$AI$41</definedName>
  </definedNames>
  <calcPr fullCalcOnLoad="1"/>
</workbook>
</file>

<file path=xl/sharedStrings.xml><?xml version="1.0" encoding="utf-8"?>
<sst xmlns="http://schemas.openxmlformats.org/spreadsheetml/2006/main" count="86" uniqueCount="75">
  <si>
    <t xml:space="preserve">Назва місцевого бюджету адміністративно-територіальної одиниці  </t>
  </si>
  <si>
    <t>шифр</t>
  </si>
  <si>
    <t>Показники міжбюджетних трансфертів між державним бюджетом, обласним бюджетом та іншими бюджетами на 2008 рік</t>
  </si>
  <si>
    <t>грн.</t>
  </si>
  <si>
    <t>Міжбюджетні трансферти</t>
  </si>
  <si>
    <t>Загальний фонд</t>
  </si>
  <si>
    <t>Дотація вирівнюваення</t>
  </si>
  <si>
    <t>сума</t>
  </si>
  <si>
    <t>щоденний норматив відрахувань</t>
  </si>
  <si>
    <t>Кошти, що передаються до державного бюджету</t>
  </si>
  <si>
    <t>м. Кузнецовськ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</si>
  <si>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</si>
  <si>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</si>
  <si>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</si>
  <si>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</si>
  <si>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</si>
  <si>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</si>
  <si>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</si>
  <si>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</si>
  <si>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</si>
  <si>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</si>
  <si>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</si>
  <si>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</si>
  <si>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</si>
  <si>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</si>
  <si>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</si>
  <si>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</si>
  <si>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</si>
  <si>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</si>
  <si>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</si>
  <si>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</si>
  <si>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</si>
  <si>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</si>
  <si>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</si>
  <si>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</si>
  <si>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-</t>
  </si>
  <si>
    <t>Всього</t>
  </si>
  <si>
    <t>№ з/п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</si>
  <si>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</si>
  <si>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державнеого бюджету місцевим бюджетам на :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</si>
  <si>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</si>
  <si>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</si>
  <si>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</si>
  <si>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</si>
  <si>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 xml:space="preserve">на пільгове медичне обслуговування громадян, які постраждали внаслідок аварії на ЧАЕС </t>
  </si>
  <si>
    <t xml:space="preserve">Субвенція з державного бюджету місцевим бюджетам на придбання вагонів для комунального електротранспорту (тролейбусів і трамваїв) </t>
  </si>
  <si>
    <t>Субвенція спеціального фонду державного бюджету на:</t>
  </si>
  <si>
    <t>Субвенція  загального фонду державного бюджету на :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</si>
  <si>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</si>
  <si>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соціально-економічний розвиток</t>
  </si>
  <si>
    <t xml:space="preserve">Субвенція з державного бюджету місцевим бюджетам на здійснення виплат, визначених  Законом України "Про реструктуризацію заборгованості з виплат, передбачених статею 57 Закону України "Про освіту" педагогічним, науково-педагогічним та іншим категоріям працівників навчальних закладів"  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</si>
  <si>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</si>
  <si>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комп"ютеризацію та інформатизацію загальноосвітніх навчальних закладів районів</t>
  </si>
  <si>
    <t>Субвенція з державного бюджету на придбання вагонів для комунального електротранспорту (тролейбусів і трамваїв)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</si>
  <si>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</si>
  <si>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</si>
  <si>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Субвенція з державного бюджету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здоров"я</t>
  </si>
  <si>
    <t>Субвенція загального фонду державного бюджету на :</t>
  </si>
  <si>
    <t>В.Королюк</t>
  </si>
  <si>
    <t>Додаток № 4</t>
  </si>
  <si>
    <t>в тому числі:</t>
  </si>
  <si>
    <t xml:space="preserve"> в т.ч. цільові кошти на перевезення  маршрутами "Рівне-Н.Українка" (Садові ділянки) та "Рівне-Городище"(Садові ділянки)</t>
  </si>
  <si>
    <t>залізничний транспорт</t>
  </si>
  <si>
    <t>електротранспорт</t>
  </si>
  <si>
    <t>інші пільги</t>
  </si>
  <si>
    <t>автотранспорт</t>
  </si>
  <si>
    <t>послуги зв"язку</t>
  </si>
  <si>
    <t xml:space="preserve">надання пільг 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 </t>
  </si>
  <si>
    <t>Додатова дотація на вирівнювання фінансової забезпеченості місцевих бюджетів</t>
  </si>
  <si>
    <t>в т.ч. розподілено між головними розпорядниками коштів обласного бюджету</t>
  </si>
  <si>
    <t>інші субвенції з обласного бюджету</t>
  </si>
  <si>
    <t>обласному бюджету Волинської області на утримання психічно хворих</t>
  </si>
  <si>
    <t>до рішення обласної ради</t>
  </si>
  <si>
    <t>від "___" ___________ ____  № ____</t>
  </si>
  <si>
    <t>Перший заступник голови обласної ради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</si>
</sst>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4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2" fontId="9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4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4" fontId="6" fillId="33" borderId="10" xfId="54" applyNumberFormat="1" applyFont="1" applyFill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4" fontId="7" fillId="33" borderId="10" xfId="54" applyNumberFormat="1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7" fillId="33" borderId="10" xfId="54" applyFont="1" applyFill="1" applyBorder="1" applyAlignment="1">
      <alignment horizontal="left" vertical="center" wrapText="1"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18" fillId="0" borderId="10" xfId="54" applyFont="1" applyBorder="1" applyAlignment="1">
      <alignment vertical="top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W49"/>
  <sheetViews>
    <sheetView showZeros="0" tabSelected="1" view="pageBreakPreview" zoomScaleSheetLayoutView="100" zoomScalePageLayoutView="0" workbookViewId="0" topLeftCell="A17">
      <selection activeCell="G29" sqref="G29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5.75390625" style="1" customWidth="1"/>
    <col min="5" max="5" width="15.125" style="1" customWidth="1"/>
    <col min="6" max="6" width="13.25390625" style="1" customWidth="1"/>
    <col min="7" max="7" width="14.00390625" style="1" customWidth="1"/>
    <col min="8" max="8" width="13.25390625" style="1" customWidth="1"/>
    <col min="9" max="9" width="14.375" style="1" customWidth="1"/>
    <col min="10" max="10" width="14.75390625" style="1" customWidth="1"/>
    <col min="11" max="11" width="20.25390625" style="1" customWidth="1"/>
    <col min="12" max="12" width="22.125" style="1" customWidth="1"/>
    <col min="13" max="13" width="19.125" style="1" customWidth="1"/>
    <col min="14" max="14" width="35.75390625" style="1" customWidth="1"/>
    <col min="15" max="17" width="14.75390625" style="1" customWidth="1"/>
    <col min="18" max="18" width="16.375" style="1" customWidth="1"/>
    <col min="19" max="19" width="13.875" style="1" customWidth="1"/>
    <col min="20" max="20" width="15.75390625" style="1" customWidth="1"/>
    <col min="21" max="21" width="29.125" style="1" customWidth="1"/>
    <col min="22" max="22" width="17.75390625" style="1" customWidth="1"/>
    <col min="23" max="23" width="16.375" style="1" customWidth="1"/>
    <col min="24" max="24" width="36.125" style="1" customWidth="1"/>
    <col min="25" max="25" width="11.875" style="1" customWidth="1"/>
    <col min="26" max="26" width="24.875" style="1" customWidth="1"/>
    <col min="27" max="27" width="12.25390625" style="1" customWidth="1"/>
    <col min="28" max="28" width="15.25390625" style="1" customWidth="1"/>
    <col min="29" max="30" width="12.625" style="1" customWidth="1"/>
    <col min="31" max="31" width="14.875" style="1" customWidth="1"/>
    <col min="32" max="32" width="15.25390625" style="1" customWidth="1"/>
    <col min="33" max="33" width="34.375" style="1" customWidth="1"/>
    <col min="34" max="34" width="29.125" style="1" customWidth="1"/>
    <col min="35" max="35" width="20.75390625" style="1" customWidth="1"/>
    <col min="36" max="16384" width="9.125" style="1" customWidth="1"/>
  </cols>
  <sheetData>
    <row r="1" spans="4:32" ht="13.5" customHeight="1">
      <c r="D1" s="2"/>
      <c r="E1" s="2"/>
      <c r="F1" s="2"/>
      <c r="G1" s="2"/>
      <c r="J1" s="4"/>
      <c r="K1" s="67" t="s">
        <v>59</v>
      </c>
      <c r="L1" s="67"/>
      <c r="M1" s="37"/>
      <c r="N1" s="37"/>
      <c r="O1" s="35"/>
      <c r="P1" s="35"/>
      <c r="Q1" s="35"/>
      <c r="R1" s="35"/>
      <c r="S1" s="35"/>
      <c r="T1" s="3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4:32" ht="13.5" customHeight="1">
      <c r="D2" s="2"/>
      <c r="E2" s="2"/>
      <c r="F2" s="2"/>
      <c r="G2" s="2"/>
      <c r="J2" s="4"/>
      <c r="K2" s="67" t="s">
        <v>72</v>
      </c>
      <c r="L2" s="67"/>
      <c r="M2" s="37"/>
      <c r="N2" s="37"/>
      <c r="O2" s="35"/>
      <c r="P2" s="35"/>
      <c r="Q2" s="35"/>
      <c r="R2" s="35"/>
      <c r="S2" s="35"/>
      <c r="T2" s="3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4:35" ht="13.5" customHeight="1">
      <c r="D3" s="2"/>
      <c r="E3" s="2"/>
      <c r="F3" s="2"/>
      <c r="G3" s="2"/>
      <c r="J3" s="4"/>
      <c r="K3" s="67" t="s">
        <v>73</v>
      </c>
      <c r="L3" s="67"/>
      <c r="M3" s="37"/>
      <c r="N3" s="37"/>
      <c r="O3" s="35"/>
      <c r="P3" s="35"/>
      <c r="Q3" s="35"/>
      <c r="R3" s="35"/>
      <c r="S3" s="35"/>
      <c r="T3" s="3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I3" s="6"/>
    </row>
    <row r="4" spans="4:35" ht="10.5" customHeight="1"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  <c r="AI4" s="6"/>
    </row>
    <row r="5" spans="1:35" ht="19.5" customHeight="1">
      <c r="A5" s="15"/>
      <c r="B5" s="15"/>
      <c r="C5" s="15"/>
      <c r="D5" s="15"/>
      <c r="E5" s="66" t="s">
        <v>2</v>
      </c>
      <c r="F5" s="66"/>
      <c r="G5" s="66"/>
      <c r="H5" s="66"/>
      <c r="I5" s="66"/>
      <c r="J5" s="66"/>
      <c r="K5" s="66"/>
      <c r="L5" s="66"/>
      <c r="M5" s="66"/>
      <c r="N5" s="15"/>
      <c r="O5" s="13"/>
      <c r="P5" s="13"/>
      <c r="Q5" s="13"/>
      <c r="R5" s="13"/>
      <c r="S5" s="13"/>
      <c r="T5" s="1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4"/>
      <c r="AG5" s="4"/>
      <c r="AI5" s="6"/>
    </row>
    <row r="6" spans="1:35" ht="9.75" customHeight="1">
      <c r="A6" s="15"/>
      <c r="B6" s="15"/>
      <c r="C6" s="15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4"/>
      <c r="AG6" s="4"/>
      <c r="AI6" s="6"/>
    </row>
    <row r="7" spans="1:35" ht="10.5" customHeight="1">
      <c r="A7" s="7"/>
      <c r="B7" s="7"/>
      <c r="D7" s="8"/>
      <c r="E7" s="8"/>
      <c r="F7" s="8"/>
      <c r="G7" s="8"/>
      <c r="H7" s="8"/>
      <c r="I7" s="8"/>
      <c r="J7" s="2"/>
      <c r="K7" s="2"/>
      <c r="L7" s="2"/>
      <c r="M7" s="2" t="s">
        <v>3</v>
      </c>
      <c r="N7" s="30"/>
      <c r="O7" s="30"/>
      <c r="P7" s="30"/>
      <c r="Q7" s="30"/>
      <c r="R7" s="30"/>
      <c r="S7" s="30"/>
      <c r="T7" s="3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"/>
      <c r="AG7" s="9"/>
      <c r="AH7" s="6"/>
      <c r="AI7" s="36" t="s">
        <v>3</v>
      </c>
    </row>
    <row r="8" spans="1:35" ht="15" customHeight="1">
      <c r="A8" s="54" t="s">
        <v>37</v>
      </c>
      <c r="B8" s="51"/>
      <c r="C8" s="58" t="s">
        <v>1</v>
      </c>
      <c r="D8" s="51" t="s">
        <v>0</v>
      </c>
      <c r="E8" s="50" t="s">
        <v>4</v>
      </c>
      <c r="F8" s="43"/>
      <c r="G8" s="43"/>
      <c r="H8" s="43"/>
      <c r="I8" s="43"/>
      <c r="J8" s="43"/>
      <c r="K8" s="43"/>
      <c r="L8" s="43"/>
      <c r="M8" s="43"/>
      <c r="N8" s="43" t="s">
        <v>4</v>
      </c>
      <c r="O8" s="43"/>
      <c r="P8" s="43"/>
      <c r="Q8" s="43"/>
      <c r="R8" s="43"/>
      <c r="S8" s="43"/>
      <c r="T8" s="43"/>
      <c r="U8" s="43"/>
      <c r="V8" s="43" t="s">
        <v>4</v>
      </c>
      <c r="W8" s="43"/>
      <c r="X8" s="43"/>
      <c r="Y8" s="43"/>
      <c r="Z8" s="43"/>
      <c r="AA8" s="43"/>
      <c r="AB8" s="43"/>
      <c r="AC8" s="43"/>
      <c r="AD8" s="43"/>
      <c r="AE8" s="43" t="s">
        <v>4</v>
      </c>
      <c r="AF8" s="43"/>
      <c r="AG8" s="43"/>
      <c r="AH8" s="43"/>
      <c r="AI8" s="43"/>
    </row>
    <row r="9" spans="1:35" ht="26.25" customHeight="1">
      <c r="A9" s="54"/>
      <c r="B9" s="52"/>
      <c r="C9" s="58"/>
      <c r="D9" s="52"/>
      <c r="E9" s="59" t="s">
        <v>6</v>
      </c>
      <c r="F9" s="59"/>
      <c r="G9" s="59" t="s">
        <v>9</v>
      </c>
      <c r="H9" s="50"/>
      <c r="I9" s="46" t="s">
        <v>68</v>
      </c>
      <c r="J9" s="44" t="s">
        <v>57</v>
      </c>
      <c r="K9" s="45"/>
      <c r="L9" s="45"/>
      <c r="M9" s="45"/>
      <c r="N9" s="45" t="s">
        <v>57</v>
      </c>
      <c r="O9" s="45"/>
      <c r="P9" s="45"/>
      <c r="Q9" s="45"/>
      <c r="R9" s="45"/>
      <c r="S9" s="45"/>
      <c r="T9" s="45"/>
      <c r="U9" s="45"/>
      <c r="V9" s="45" t="s">
        <v>47</v>
      </c>
      <c r="W9" s="45"/>
      <c r="X9" s="45"/>
      <c r="Y9" s="45"/>
      <c r="Z9" s="45"/>
      <c r="AA9" s="45"/>
      <c r="AB9" s="49"/>
      <c r="AC9" s="44" t="s">
        <v>5</v>
      </c>
      <c r="AD9" s="49"/>
      <c r="AE9" s="44" t="s">
        <v>46</v>
      </c>
      <c r="AF9" s="45"/>
      <c r="AG9" s="45"/>
      <c r="AH9" s="45"/>
      <c r="AI9" s="45"/>
    </row>
    <row r="10" spans="1:153" ht="24" customHeight="1">
      <c r="A10" s="54"/>
      <c r="B10" s="52"/>
      <c r="C10" s="58"/>
      <c r="D10" s="52"/>
      <c r="E10" s="55" t="s">
        <v>7</v>
      </c>
      <c r="F10" s="55" t="s">
        <v>8</v>
      </c>
      <c r="G10" s="55" t="s">
        <v>7</v>
      </c>
      <c r="H10" s="55" t="s">
        <v>8</v>
      </c>
      <c r="I10" s="47"/>
      <c r="J10" s="61" t="s">
        <v>36</v>
      </c>
      <c r="K10" s="60" t="s">
        <v>38</v>
      </c>
      <c r="L10" s="44" t="s">
        <v>39</v>
      </c>
      <c r="M10" s="45"/>
      <c r="N10" s="45"/>
      <c r="O10" s="45"/>
      <c r="P10" s="45"/>
      <c r="Q10" s="45"/>
      <c r="R10" s="45"/>
      <c r="S10" s="45"/>
      <c r="T10" s="49"/>
      <c r="U10" s="61" t="s">
        <v>42</v>
      </c>
      <c r="V10" s="61" t="s">
        <v>43</v>
      </c>
      <c r="W10" s="61" t="s">
        <v>45</v>
      </c>
      <c r="X10" s="61" t="s">
        <v>48</v>
      </c>
      <c r="Y10" s="61" t="s">
        <v>49</v>
      </c>
      <c r="Z10" s="61" t="s">
        <v>50</v>
      </c>
      <c r="AA10" s="61" t="s">
        <v>51</v>
      </c>
      <c r="AB10" s="61" t="s">
        <v>52</v>
      </c>
      <c r="AC10" s="44" t="s">
        <v>70</v>
      </c>
      <c r="AD10" s="49"/>
      <c r="AE10" s="46" t="s">
        <v>36</v>
      </c>
      <c r="AF10" s="46" t="s">
        <v>53</v>
      </c>
      <c r="AG10" s="46" t="s">
        <v>54</v>
      </c>
      <c r="AH10" s="46" t="s">
        <v>55</v>
      </c>
      <c r="AI10" s="46" t="s">
        <v>56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</row>
    <row r="11" spans="1:153" ht="18" customHeight="1">
      <c r="A11" s="54"/>
      <c r="B11" s="52"/>
      <c r="C11" s="58"/>
      <c r="D11" s="52"/>
      <c r="E11" s="56"/>
      <c r="F11" s="56"/>
      <c r="G11" s="56"/>
      <c r="H11" s="56"/>
      <c r="I11" s="47"/>
      <c r="J11" s="62"/>
      <c r="K11" s="60"/>
      <c r="L11" s="47" t="s">
        <v>40</v>
      </c>
      <c r="M11" s="47" t="s">
        <v>41</v>
      </c>
      <c r="N11" s="46" t="s">
        <v>67</v>
      </c>
      <c r="O11" s="60" t="s">
        <v>60</v>
      </c>
      <c r="P11" s="60"/>
      <c r="Q11" s="60"/>
      <c r="R11" s="60"/>
      <c r="S11" s="60"/>
      <c r="T11" s="60"/>
      <c r="U11" s="62"/>
      <c r="V11" s="62"/>
      <c r="W11" s="62"/>
      <c r="X11" s="62"/>
      <c r="Y11" s="62"/>
      <c r="Z11" s="62"/>
      <c r="AA11" s="62"/>
      <c r="AB11" s="62"/>
      <c r="AC11" s="60" t="s">
        <v>44</v>
      </c>
      <c r="AD11" s="64" t="s">
        <v>71</v>
      </c>
      <c r="AE11" s="47"/>
      <c r="AF11" s="47"/>
      <c r="AG11" s="47"/>
      <c r="AH11" s="47"/>
      <c r="AI11" s="4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</row>
    <row r="12" spans="1:153" ht="121.5" customHeight="1">
      <c r="A12" s="54"/>
      <c r="B12" s="53"/>
      <c r="C12" s="58"/>
      <c r="D12" s="53"/>
      <c r="E12" s="57"/>
      <c r="F12" s="57"/>
      <c r="G12" s="57"/>
      <c r="H12" s="57"/>
      <c r="I12" s="48"/>
      <c r="J12" s="63"/>
      <c r="K12" s="60"/>
      <c r="L12" s="48"/>
      <c r="M12" s="48"/>
      <c r="N12" s="48"/>
      <c r="O12" s="34" t="s">
        <v>66</v>
      </c>
      <c r="P12" s="34" t="s">
        <v>64</v>
      </c>
      <c r="Q12" s="34" t="s">
        <v>65</v>
      </c>
      <c r="R12" s="34" t="s">
        <v>61</v>
      </c>
      <c r="S12" s="34" t="s">
        <v>62</v>
      </c>
      <c r="T12" s="34" t="s">
        <v>63</v>
      </c>
      <c r="U12" s="63"/>
      <c r="V12" s="63"/>
      <c r="W12" s="63"/>
      <c r="X12" s="63"/>
      <c r="Y12" s="63"/>
      <c r="Z12" s="63"/>
      <c r="AA12" s="63"/>
      <c r="AB12" s="63"/>
      <c r="AC12" s="60"/>
      <c r="AD12" s="65"/>
      <c r="AE12" s="48"/>
      <c r="AF12" s="48"/>
      <c r="AG12" s="48"/>
      <c r="AH12" s="48"/>
      <c r="AI12" s="48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</row>
    <row r="13" spans="1:35" s="31" customFormat="1" ht="15" customHeight="1">
      <c r="A13" s="39">
        <v>1</v>
      </c>
      <c r="B13" s="39"/>
      <c r="C13" s="38"/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</row>
    <row r="14" spans="1:35" ht="15" customHeight="1">
      <c r="A14" s="23">
        <v>1</v>
      </c>
      <c r="B14" s="22"/>
      <c r="C14" s="22"/>
      <c r="D14" s="16" t="s">
        <v>32</v>
      </c>
      <c r="E14" s="24">
        <v>36827800</v>
      </c>
      <c r="F14" s="25">
        <v>2.8</v>
      </c>
      <c r="G14" s="24"/>
      <c r="H14" s="24">
        <f>G14*E14</f>
        <v>0</v>
      </c>
      <c r="I14" s="24"/>
      <c r="J14" s="24">
        <f>K14+L14+M14+N14+U14+V14+W14+X14+Y14+Z14+AA14+AB14</f>
        <v>104223600</v>
      </c>
      <c r="K14" s="24">
        <v>61695500</v>
      </c>
      <c r="L14" s="24">
        <v>29046000</v>
      </c>
      <c r="M14" s="24">
        <v>9200</v>
      </c>
      <c r="N14" s="24">
        <f>O14+P14+Q14+S14+T14</f>
        <v>9833900</v>
      </c>
      <c r="O14" s="24">
        <v>1218400</v>
      </c>
      <c r="P14" s="24">
        <v>545000</v>
      </c>
      <c r="Q14" s="24">
        <v>270500</v>
      </c>
      <c r="R14" s="24"/>
      <c r="S14" s="24"/>
      <c r="T14" s="24">
        <v>7800000</v>
      </c>
      <c r="U14" s="24">
        <v>436700</v>
      </c>
      <c r="V14" s="24">
        <v>26000</v>
      </c>
      <c r="W14" s="24">
        <v>500000</v>
      </c>
      <c r="X14" s="24"/>
      <c r="Y14" s="24"/>
      <c r="Z14" s="24">
        <v>2676300</v>
      </c>
      <c r="AA14" s="24"/>
      <c r="AB14" s="24"/>
      <c r="AC14" s="24">
        <v>446000</v>
      </c>
      <c r="AD14" s="24"/>
      <c r="AE14" s="24">
        <f>AF14+AG14+AH14+AI14</f>
        <v>1339200</v>
      </c>
      <c r="AF14" s="24">
        <v>1100000</v>
      </c>
      <c r="AG14" s="24">
        <v>239200</v>
      </c>
      <c r="AH14" s="24"/>
      <c r="AI14" s="24"/>
    </row>
    <row r="15" spans="1:35" ht="15" customHeight="1">
      <c r="A15" s="23">
        <v>2</v>
      </c>
      <c r="B15" s="22"/>
      <c r="C15" s="22"/>
      <c r="D15" s="16" t="s">
        <v>33</v>
      </c>
      <c r="E15" s="24">
        <v>28769500</v>
      </c>
      <c r="F15" s="25">
        <v>2.18</v>
      </c>
      <c r="G15" s="24"/>
      <c r="H15" s="24">
        <f>G15*E15</f>
        <v>0</v>
      </c>
      <c r="I15" s="24"/>
      <c r="J15" s="24">
        <f>K15+L15+M15+N15+U15+V15+W15+X15+Y15+Z15+AA15+AB15</f>
        <v>19475200</v>
      </c>
      <c r="K15" s="24">
        <v>11954000</v>
      </c>
      <c r="L15" s="24">
        <v>5747200</v>
      </c>
      <c r="M15" s="24">
        <v>84500</v>
      </c>
      <c r="N15" s="24">
        <f>O15+P15+Q15+S15+T15</f>
        <v>1314000</v>
      </c>
      <c r="O15" s="24">
        <v>276200</v>
      </c>
      <c r="P15" s="24">
        <v>145000</v>
      </c>
      <c r="Q15" s="24">
        <v>892800</v>
      </c>
      <c r="R15" s="24"/>
      <c r="S15" s="24"/>
      <c r="T15" s="24"/>
      <c r="U15" s="24">
        <v>35000</v>
      </c>
      <c r="V15" s="24"/>
      <c r="W15" s="24"/>
      <c r="X15" s="24"/>
      <c r="Y15" s="24"/>
      <c r="Z15" s="24">
        <v>340500</v>
      </c>
      <c r="AA15" s="24"/>
      <c r="AB15" s="24"/>
      <c r="AC15" s="24">
        <v>28600</v>
      </c>
      <c r="AD15" s="24"/>
      <c r="AE15" s="24">
        <f>AF15+AG15+AH15+AI15</f>
        <v>200000</v>
      </c>
      <c r="AF15" s="24"/>
      <c r="AG15" s="24">
        <v>200000</v>
      </c>
      <c r="AH15" s="24"/>
      <c r="AI15" s="24"/>
    </row>
    <row r="16" spans="1:35" ht="15" customHeight="1">
      <c r="A16" s="23">
        <v>3</v>
      </c>
      <c r="B16" s="22"/>
      <c r="C16" s="22"/>
      <c r="D16" s="16" t="s">
        <v>10</v>
      </c>
      <c r="E16" s="24">
        <v>0</v>
      </c>
      <c r="F16" s="25"/>
      <c r="G16" s="24">
        <v>12365</v>
      </c>
      <c r="H16" s="25">
        <v>21.81</v>
      </c>
      <c r="I16" s="24"/>
      <c r="J16" s="24">
        <f>K16+L16+M16+N16+U16+V16+W16+X16+Y16+Z16+AA16+AB16</f>
        <v>16671600</v>
      </c>
      <c r="K16" s="24">
        <v>13587300</v>
      </c>
      <c r="L16" s="24">
        <v>2384000</v>
      </c>
      <c r="M16" s="24">
        <v>6400</v>
      </c>
      <c r="N16" s="24">
        <f>O16+P16+Q16+S16+T16</f>
        <v>693900</v>
      </c>
      <c r="O16" s="24">
        <v>241900</v>
      </c>
      <c r="P16" s="24">
        <v>88000</v>
      </c>
      <c r="Q16" s="24">
        <v>364000</v>
      </c>
      <c r="R16" s="24"/>
      <c r="S16" s="24"/>
      <c r="T16" s="24"/>
      <c r="U16" s="24"/>
      <c r="V16" s="24"/>
      <c r="W16" s="24"/>
      <c r="X16" s="24"/>
      <c r="Y16" s="24"/>
      <c r="Z16" s="24">
        <v>0</v>
      </c>
      <c r="AA16" s="24"/>
      <c r="AB16" s="24"/>
      <c r="AC16" s="24">
        <v>928300</v>
      </c>
      <c r="AD16" s="24"/>
      <c r="AE16" s="24">
        <f>AF16+AG16+AH16+AI16</f>
        <v>0</v>
      </c>
      <c r="AF16" s="24"/>
      <c r="AG16" s="24"/>
      <c r="AH16" s="24"/>
      <c r="AI16" s="24"/>
    </row>
    <row r="17" spans="1:35" ht="15" customHeight="1">
      <c r="A17" s="23">
        <v>4</v>
      </c>
      <c r="B17" s="22"/>
      <c r="C17" s="22"/>
      <c r="D17" s="16" t="s">
        <v>34</v>
      </c>
      <c r="E17" s="24">
        <v>3417900</v>
      </c>
      <c r="F17" s="25">
        <v>0.26</v>
      </c>
      <c r="G17" s="24"/>
      <c r="H17" s="24">
        <f>G17*E17</f>
        <v>0</v>
      </c>
      <c r="I17" s="24"/>
      <c r="J17" s="24">
        <f>K17+L17+M17+N17+U17+V17+W17+X17+Y17+Z17+AA17+AB17</f>
        <v>4984900</v>
      </c>
      <c r="K17" s="24">
        <v>3316200</v>
      </c>
      <c r="L17" s="24">
        <v>1185000</v>
      </c>
      <c r="M17" s="24">
        <v>97300</v>
      </c>
      <c r="N17" s="24">
        <f>O17+P17+Q17+S17+T17</f>
        <v>195000</v>
      </c>
      <c r="O17" s="24">
        <v>85100</v>
      </c>
      <c r="P17" s="24">
        <v>30000</v>
      </c>
      <c r="Q17" s="24">
        <v>79900</v>
      </c>
      <c r="R17" s="24"/>
      <c r="S17" s="24"/>
      <c r="T17" s="24"/>
      <c r="U17" s="24"/>
      <c r="V17" s="24"/>
      <c r="W17" s="24"/>
      <c r="X17" s="24"/>
      <c r="Y17" s="24"/>
      <c r="Z17" s="24">
        <v>191400</v>
      </c>
      <c r="AA17" s="24"/>
      <c r="AB17" s="24"/>
      <c r="AC17" s="24">
        <v>11500</v>
      </c>
      <c r="AD17" s="24"/>
      <c r="AE17" s="24">
        <f>AF17+AG17+AH17+AI17</f>
        <v>300000</v>
      </c>
      <c r="AF17" s="24"/>
      <c r="AG17" s="24">
        <v>300000</v>
      </c>
      <c r="AH17" s="24"/>
      <c r="AI17" s="24"/>
    </row>
    <row r="18" spans="1:35" ht="27" customHeight="1">
      <c r="A18" s="23" t="s">
        <v>35</v>
      </c>
      <c r="B18" s="22"/>
      <c r="C18" s="22"/>
      <c r="D18" s="41" t="s">
        <v>11</v>
      </c>
      <c r="E18" s="28">
        <f>SUM(E14:E17)</f>
        <v>69015200</v>
      </c>
      <c r="F18" s="29">
        <v>5.24</v>
      </c>
      <c r="G18" s="28">
        <f>SUM(G14:G17)</f>
        <v>12365</v>
      </c>
      <c r="H18" s="28"/>
      <c r="I18" s="28">
        <f>SUM(I14:I17)</f>
        <v>0</v>
      </c>
      <c r="J18" s="28">
        <f aca="true" t="shared" si="0" ref="J18:AI18">SUM(J14:J17)</f>
        <v>145355300</v>
      </c>
      <c r="K18" s="28">
        <f t="shared" si="0"/>
        <v>90553000</v>
      </c>
      <c r="L18" s="28">
        <f t="shared" si="0"/>
        <v>38362200</v>
      </c>
      <c r="M18" s="28">
        <f t="shared" si="0"/>
        <v>197400</v>
      </c>
      <c r="N18" s="28">
        <f t="shared" si="0"/>
        <v>12036800</v>
      </c>
      <c r="O18" s="28">
        <f aca="true" t="shared" si="1" ref="O18:T18">SUM(O14:O17)</f>
        <v>1821600</v>
      </c>
      <c r="P18" s="28">
        <f t="shared" si="1"/>
        <v>808000</v>
      </c>
      <c r="Q18" s="28">
        <f t="shared" si="1"/>
        <v>1607200</v>
      </c>
      <c r="R18" s="28">
        <f t="shared" si="1"/>
        <v>0</v>
      </c>
      <c r="S18" s="28">
        <f t="shared" si="1"/>
        <v>0</v>
      </c>
      <c r="T18" s="28">
        <f t="shared" si="1"/>
        <v>7800000</v>
      </c>
      <c r="U18" s="28">
        <f t="shared" si="0"/>
        <v>471700</v>
      </c>
      <c r="V18" s="28">
        <f t="shared" si="0"/>
        <v>26000</v>
      </c>
      <c r="W18" s="28">
        <f t="shared" si="0"/>
        <v>500000</v>
      </c>
      <c r="X18" s="28">
        <f>SUM(X14:X17)</f>
        <v>0</v>
      </c>
      <c r="Y18" s="28">
        <f>SUM(Y14:Y17)</f>
        <v>0</v>
      </c>
      <c r="Z18" s="28">
        <f>SUM(Z14:Z17)</f>
        <v>3208200</v>
      </c>
      <c r="AA18" s="28">
        <f>SUM(AA14:AA17)</f>
        <v>0</v>
      </c>
      <c r="AB18" s="28">
        <f>SUM(AB14:AB17)</f>
        <v>0</v>
      </c>
      <c r="AC18" s="28">
        <f t="shared" si="0"/>
        <v>1414400</v>
      </c>
      <c r="AD18" s="28">
        <f t="shared" si="0"/>
        <v>0</v>
      </c>
      <c r="AE18" s="28">
        <f t="shared" si="0"/>
        <v>1839200</v>
      </c>
      <c r="AF18" s="28">
        <f t="shared" si="0"/>
        <v>1100000</v>
      </c>
      <c r="AG18" s="28">
        <f t="shared" si="0"/>
        <v>739200</v>
      </c>
      <c r="AH18" s="28">
        <f t="shared" si="0"/>
        <v>0</v>
      </c>
      <c r="AI18" s="28">
        <f t="shared" si="0"/>
        <v>0</v>
      </c>
    </row>
    <row r="19" spans="1:35" ht="15" customHeight="1">
      <c r="A19" s="23">
        <v>5</v>
      </c>
      <c r="B19" s="22"/>
      <c r="C19" s="22"/>
      <c r="D19" s="16" t="s">
        <v>12</v>
      </c>
      <c r="E19" s="24">
        <v>80647600</v>
      </c>
      <c r="F19" s="25">
        <v>6.12</v>
      </c>
      <c r="G19" s="24"/>
      <c r="H19" s="24"/>
      <c r="I19" s="24"/>
      <c r="J19" s="24">
        <f aca="true" t="shared" si="2" ref="J19:J34">K19+L19+M19+N19+U19+V19+W19+X19+Y19+Z19+AA19+AB19</f>
        <v>41362700</v>
      </c>
      <c r="K19" s="24">
        <v>34583400</v>
      </c>
      <c r="L19" s="24">
        <v>2846200</v>
      </c>
      <c r="M19" s="24">
        <v>2675300</v>
      </c>
      <c r="N19" s="24">
        <f aca="true" t="shared" si="3" ref="N19:N31">O19+P19+Q19+S19+T19</f>
        <v>584500</v>
      </c>
      <c r="O19" s="24">
        <v>134600</v>
      </c>
      <c r="P19" s="24">
        <v>127300</v>
      </c>
      <c r="Q19" s="24">
        <v>322600</v>
      </c>
      <c r="R19" s="24"/>
      <c r="S19" s="24"/>
      <c r="T19" s="24"/>
      <c r="U19" s="24"/>
      <c r="V19" s="24"/>
      <c r="W19" s="24"/>
      <c r="X19" s="24"/>
      <c r="Y19" s="24"/>
      <c r="Z19" s="24">
        <v>673300</v>
      </c>
      <c r="AA19" s="24"/>
      <c r="AB19" s="24"/>
      <c r="AC19" s="24">
        <v>1977900</v>
      </c>
      <c r="AD19" s="24"/>
      <c r="AE19" s="24">
        <f aca="true" t="shared" si="4" ref="AE19:AE34">AF19+AG19+AH19+AI19</f>
        <v>0</v>
      </c>
      <c r="AF19" s="24"/>
      <c r="AG19" s="24"/>
      <c r="AH19" s="24"/>
      <c r="AI19" s="24"/>
    </row>
    <row r="20" spans="1:35" ht="15" customHeight="1">
      <c r="A20" s="23">
        <v>6</v>
      </c>
      <c r="B20" s="22"/>
      <c r="C20" s="22"/>
      <c r="D20" s="16" t="s">
        <v>13</v>
      </c>
      <c r="E20" s="24">
        <v>86140100</v>
      </c>
      <c r="F20" s="25">
        <v>6.54</v>
      </c>
      <c r="G20" s="24"/>
      <c r="H20" s="24"/>
      <c r="I20" s="24"/>
      <c r="J20" s="24">
        <f t="shared" si="2"/>
        <v>43265500</v>
      </c>
      <c r="K20" s="24">
        <v>35730300</v>
      </c>
      <c r="L20" s="24">
        <v>634600</v>
      </c>
      <c r="M20" s="24">
        <v>5691100</v>
      </c>
      <c r="N20" s="24">
        <f t="shared" si="3"/>
        <v>1209500</v>
      </c>
      <c r="O20" s="24">
        <v>144300</v>
      </c>
      <c r="P20" s="24">
        <v>142000</v>
      </c>
      <c r="Q20" s="24">
        <v>923200</v>
      </c>
      <c r="R20" s="24"/>
      <c r="S20" s="24"/>
      <c r="T20" s="24"/>
      <c r="U20" s="24"/>
      <c r="V20" s="24"/>
      <c r="W20" s="24"/>
      <c r="X20" s="24"/>
      <c r="Y20" s="24"/>
      <c r="Z20" s="24">
        <v>0</v>
      </c>
      <c r="AA20" s="24"/>
      <c r="AB20" s="24"/>
      <c r="AC20" s="24">
        <v>2300800</v>
      </c>
      <c r="AD20" s="24"/>
      <c r="AE20" s="24">
        <f t="shared" si="4"/>
        <v>0</v>
      </c>
      <c r="AF20" s="24"/>
      <c r="AG20" s="24"/>
      <c r="AH20" s="24"/>
      <c r="AI20" s="24"/>
    </row>
    <row r="21" spans="1:35" ht="15" customHeight="1">
      <c r="A21" s="23">
        <v>7</v>
      </c>
      <c r="B21" s="22"/>
      <c r="C21" s="22"/>
      <c r="D21" s="16" t="s">
        <v>14</v>
      </c>
      <c r="E21" s="24">
        <v>38381100</v>
      </c>
      <c r="F21" s="25">
        <v>2.91</v>
      </c>
      <c r="G21" s="24"/>
      <c r="H21" s="24"/>
      <c r="I21" s="24"/>
      <c r="J21" s="24">
        <f t="shared" si="2"/>
        <v>18691200</v>
      </c>
      <c r="K21" s="24">
        <v>13444600</v>
      </c>
      <c r="L21" s="24">
        <v>2751700</v>
      </c>
      <c r="M21" s="24">
        <v>1167000</v>
      </c>
      <c r="N21" s="24">
        <f t="shared" si="3"/>
        <v>612800</v>
      </c>
      <c r="O21" s="24">
        <v>103400</v>
      </c>
      <c r="P21" s="24">
        <v>49700</v>
      </c>
      <c r="Q21" s="24">
        <v>459700</v>
      </c>
      <c r="R21" s="24"/>
      <c r="S21" s="24"/>
      <c r="T21" s="24"/>
      <c r="U21" s="24">
        <v>62100</v>
      </c>
      <c r="V21" s="24"/>
      <c r="W21" s="24"/>
      <c r="X21" s="24"/>
      <c r="Y21" s="24"/>
      <c r="Z21" s="24">
        <v>653000</v>
      </c>
      <c r="AA21" s="24"/>
      <c r="AB21" s="24"/>
      <c r="AC21" s="24">
        <v>51500</v>
      </c>
      <c r="AD21" s="24"/>
      <c r="AE21" s="24">
        <f t="shared" si="4"/>
        <v>0</v>
      </c>
      <c r="AF21" s="24"/>
      <c r="AG21" s="24"/>
      <c r="AH21" s="24"/>
      <c r="AI21" s="24"/>
    </row>
    <row r="22" spans="1:35" ht="15" customHeight="1">
      <c r="A22" s="23">
        <v>8</v>
      </c>
      <c r="B22" s="22"/>
      <c r="C22" s="22"/>
      <c r="D22" s="16" t="s">
        <v>15</v>
      </c>
      <c r="E22" s="24">
        <v>18404800</v>
      </c>
      <c r="F22" s="25">
        <v>1.4</v>
      </c>
      <c r="G22" s="24"/>
      <c r="H22" s="24"/>
      <c r="I22" s="24"/>
      <c r="J22" s="24">
        <f t="shared" si="2"/>
        <v>7908600</v>
      </c>
      <c r="K22" s="24">
        <v>5180000</v>
      </c>
      <c r="L22" s="24">
        <v>2141100</v>
      </c>
      <c r="M22" s="24">
        <v>104100</v>
      </c>
      <c r="N22" s="24">
        <f t="shared" si="3"/>
        <v>230200</v>
      </c>
      <c r="O22" s="24">
        <v>66600</v>
      </c>
      <c r="P22" s="24">
        <v>19000</v>
      </c>
      <c r="Q22" s="24">
        <v>144600</v>
      </c>
      <c r="R22" s="24"/>
      <c r="S22" s="24"/>
      <c r="T22" s="24"/>
      <c r="U22" s="24">
        <v>17500</v>
      </c>
      <c r="V22" s="24"/>
      <c r="W22" s="24"/>
      <c r="X22" s="24"/>
      <c r="Y22" s="24"/>
      <c r="Z22" s="24">
        <v>235700</v>
      </c>
      <c r="AA22" s="24"/>
      <c r="AB22" s="24"/>
      <c r="AC22" s="24">
        <v>74400</v>
      </c>
      <c r="AD22" s="24"/>
      <c r="AE22" s="24">
        <f t="shared" si="4"/>
        <v>0</v>
      </c>
      <c r="AF22" s="24"/>
      <c r="AG22" s="24"/>
      <c r="AH22" s="24"/>
      <c r="AI22" s="24"/>
    </row>
    <row r="23" spans="1:35" ht="15" customHeight="1">
      <c r="A23" s="23">
        <v>9</v>
      </c>
      <c r="B23" s="22"/>
      <c r="C23" s="22"/>
      <c r="D23" s="16" t="s">
        <v>16</v>
      </c>
      <c r="E23" s="24">
        <v>43154800</v>
      </c>
      <c r="F23" s="25">
        <v>3.28</v>
      </c>
      <c r="G23" s="24"/>
      <c r="H23" s="24"/>
      <c r="I23" s="24"/>
      <c r="J23" s="24">
        <f t="shared" si="2"/>
        <v>20752500</v>
      </c>
      <c r="K23" s="24">
        <v>15196500</v>
      </c>
      <c r="L23" s="24">
        <v>3116200</v>
      </c>
      <c r="M23" s="24">
        <v>833700</v>
      </c>
      <c r="N23" s="24">
        <f t="shared" si="3"/>
        <v>823000</v>
      </c>
      <c r="O23" s="24">
        <v>68000</v>
      </c>
      <c r="P23" s="24">
        <v>205000</v>
      </c>
      <c r="Q23" s="24">
        <v>550000</v>
      </c>
      <c r="R23" s="24"/>
      <c r="S23" s="24"/>
      <c r="T23" s="24"/>
      <c r="U23" s="24"/>
      <c r="V23" s="24"/>
      <c r="W23" s="24"/>
      <c r="X23" s="24"/>
      <c r="Y23" s="24"/>
      <c r="Z23" s="24">
        <v>783100</v>
      </c>
      <c r="AA23" s="24"/>
      <c r="AB23" s="24"/>
      <c r="AC23" s="24">
        <v>20800</v>
      </c>
      <c r="AD23" s="24"/>
      <c r="AE23" s="24">
        <f t="shared" si="4"/>
        <v>0</v>
      </c>
      <c r="AF23" s="24"/>
      <c r="AG23" s="24"/>
      <c r="AH23" s="24"/>
      <c r="AI23" s="24"/>
    </row>
    <row r="24" spans="1:35" ht="15" customHeight="1">
      <c r="A24" s="23">
        <v>10</v>
      </c>
      <c r="B24" s="22"/>
      <c r="C24" s="22"/>
      <c r="D24" s="16" t="s">
        <v>17</v>
      </c>
      <c r="E24" s="24">
        <v>59681300</v>
      </c>
      <c r="F24" s="25">
        <v>4.53</v>
      </c>
      <c r="G24" s="24"/>
      <c r="H24" s="24"/>
      <c r="I24" s="24"/>
      <c r="J24" s="24">
        <f t="shared" si="2"/>
        <v>27865500</v>
      </c>
      <c r="K24" s="24">
        <v>20567900</v>
      </c>
      <c r="L24" s="24">
        <v>923800</v>
      </c>
      <c r="M24" s="24">
        <v>4744400</v>
      </c>
      <c r="N24" s="24">
        <f t="shared" si="3"/>
        <v>686900</v>
      </c>
      <c r="O24" s="24">
        <v>189100</v>
      </c>
      <c r="P24" s="24">
        <v>130000</v>
      </c>
      <c r="Q24" s="24">
        <v>367800</v>
      </c>
      <c r="R24" s="24"/>
      <c r="S24" s="24"/>
      <c r="T24" s="24"/>
      <c r="U24" s="24"/>
      <c r="V24" s="24"/>
      <c r="W24" s="24"/>
      <c r="X24" s="24"/>
      <c r="Y24" s="24"/>
      <c r="Z24" s="24">
        <v>942500</v>
      </c>
      <c r="AA24" s="24"/>
      <c r="AB24" s="24"/>
      <c r="AC24" s="24">
        <v>1578800</v>
      </c>
      <c r="AD24" s="24"/>
      <c r="AE24" s="24">
        <f t="shared" si="4"/>
        <v>0</v>
      </c>
      <c r="AF24" s="24"/>
      <c r="AG24" s="24"/>
      <c r="AH24" s="24"/>
      <c r="AI24" s="24"/>
    </row>
    <row r="25" spans="1:35" ht="15" customHeight="1">
      <c r="A25" s="23">
        <v>11</v>
      </c>
      <c r="B25" s="22"/>
      <c r="C25" s="22"/>
      <c r="D25" s="16" t="s">
        <v>18</v>
      </c>
      <c r="E25" s="24">
        <v>41019000</v>
      </c>
      <c r="F25" s="25">
        <v>3.11</v>
      </c>
      <c r="G25" s="24"/>
      <c r="H25" s="24"/>
      <c r="I25" s="24"/>
      <c r="J25" s="24">
        <f t="shared" si="2"/>
        <v>22435600</v>
      </c>
      <c r="K25" s="24">
        <v>17189900</v>
      </c>
      <c r="L25" s="24">
        <v>382700</v>
      </c>
      <c r="M25" s="24">
        <v>3840700</v>
      </c>
      <c r="N25" s="24">
        <f t="shared" si="3"/>
        <v>645900</v>
      </c>
      <c r="O25" s="24">
        <v>99600</v>
      </c>
      <c r="P25" s="24">
        <v>355000</v>
      </c>
      <c r="Q25" s="24">
        <v>191300</v>
      </c>
      <c r="R25" s="24"/>
      <c r="S25" s="24"/>
      <c r="T25" s="24"/>
      <c r="U25" s="24"/>
      <c r="V25" s="24"/>
      <c r="W25" s="24"/>
      <c r="X25" s="24"/>
      <c r="Y25" s="24"/>
      <c r="Z25" s="24">
        <v>376400</v>
      </c>
      <c r="AA25" s="24"/>
      <c r="AB25" s="24"/>
      <c r="AC25" s="24">
        <v>1242000</v>
      </c>
      <c r="AD25" s="24"/>
      <c r="AE25" s="24">
        <f t="shared" si="4"/>
        <v>0</v>
      </c>
      <c r="AF25" s="24"/>
      <c r="AG25" s="24"/>
      <c r="AH25" s="24"/>
      <c r="AI25" s="24"/>
    </row>
    <row r="26" spans="1:35" ht="15" customHeight="1">
      <c r="A26" s="23">
        <v>12</v>
      </c>
      <c r="B26" s="22"/>
      <c r="C26" s="22"/>
      <c r="D26" s="18" t="s">
        <v>19</v>
      </c>
      <c r="E26" s="24">
        <v>40469200</v>
      </c>
      <c r="F26" s="25">
        <v>3.07</v>
      </c>
      <c r="G26" s="24"/>
      <c r="H26" s="24"/>
      <c r="I26" s="24"/>
      <c r="J26" s="24">
        <f t="shared" si="2"/>
        <v>29140800</v>
      </c>
      <c r="K26" s="24">
        <v>17013400</v>
      </c>
      <c r="L26" s="24">
        <v>5959000</v>
      </c>
      <c r="M26" s="24">
        <v>606900</v>
      </c>
      <c r="N26" s="24">
        <f t="shared" si="3"/>
        <v>4317000</v>
      </c>
      <c r="O26" s="24">
        <v>241500</v>
      </c>
      <c r="P26" s="24">
        <v>171000</v>
      </c>
      <c r="Q26" s="24">
        <v>404500</v>
      </c>
      <c r="R26" s="24"/>
      <c r="S26" s="24">
        <v>3500000</v>
      </c>
      <c r="T26" s="24"/>
      <c r="U26" s="24">
        <v>645400</v>
      </c>
      <c r="V26" s="24"/>
      <c r="W26" s="24"/>
      <c r="X26" s="24"/>
      <c r="Y26" s="24"/>
      <c r="Z26" s="24">
        <v>599100</v>
      </c>
      <c r="AA26" s="24"/>
      <c r="AB26" s="24"/>
      <c r="AC26" s="24">
        <v>42500</v>
      </c>
      <c r="AD26" s="24"/>
      <c r="AE26" s="24">
        <f t="shared" si="4"/>
        <v>0</v>
      </c>
      <c r="AF26" s="24"/>
      <c r="AG26" s="24"/>
      <c r="AH26" s="24"/>
      <c r="AI26" s="24"/>
    </row>
    <row r="27" spans="1:35" ht="15" customHeight="1">
      <c r="A27" s="23">
        <v>13</v>
      </c>
      <c r="B27" s="22"/>
      <c r="C27" s="22"/>
      <c r="D27" s="19" t="s">
        <v>20</v>
      </c>
      <c r="E27" s="24">
        <v>41773300</v>
      </c>
      <c r="F27" s="25">
        <v>3.17</v>
      </c>
      <c r="G27" s="24"/>
      <c r="H27" s="24"/>
      <c r="I27" s="24"/>
      <c r="J27" s="24">
        <f t="shared" si="2"/>
        <v>16568800</v>
      </c>
      <c r="K27" s="24">
        <v>13134800</v>
      </c>
      <c r="L27" s="24">
        <v>1041100</v>
      </c>
      <c r="M27" s="24">
        <v>1234600</v>
      </c>
      <c r="N27" s="24">
        <f t="shared" si="3"/>
        <v>477800</v>
      </c>
      <c r="O27" s="24">
        <v>74600</v>
      </c>
      <c r="P27" s="24">
        <v>130000</v>
      </c>
      <c r="Q27" s="24">
        <v>273200</v>
      </c>
      <c r="R27" s="24"/>
      <c r="S27" s="24"/>
      <c r="T27" s="24"/>
      <c r="U27" s="24"/>
      <c r="V27" s="24"/>
      <c r="W27" s="24"/>
      <c r="X27" s="24"/>
      <c r="Y27" s="24"/>
      <c r="Z27" s="24">
        <v>680500</v>
      </c>
      <c r="AA27" s="24"/>
      <c r="AB27" s="24"/>
      <c r="AC27" s="24">
        <v>24200</v>
      </c>
      <c r="AD27" s="24"/>
      <c r="AE27" s="24">
        <f t="shared" si="4"/>
        <v>0</v>
      </c>
      <c r="AF27" s="24"/>
      <c r="AG27" s="24"/>
      <c r="AH27" s="24"/>
      <c r="AI27" s="24"/>
    </row>
    <row r="28" spans="1:35" ht="15" customHeight="1">
      <c r="A28" s="23">
        <v>14</v>
      </c>
      <c r="B28" s="22"/>
      <c r="C28" s="22"/>
      <c r="D28" s="16" t="s">
        <v>21</v>
      </c>
      <c r="E28" s="24">
        <v>59105900</v>
      </c>
      <c r="F28" s="25">
        <v>4.49</v>
      </c>
      <c r="G28" s="24"/>
      <c r="H28" s="24"/>
      <c r="I28" s="24"/>
      <c r="J28" s="24">
        <f t="shared" si="2"/>
        <v>28486100</v>
      </c>
      <c r="K28" s="24">
        <v>21073000</v>
      </c>
      <c r="L28" s="24">
        <v>4690000</v>
      </c>
      <c r="M28" s="24">
        <v>1125500</v>
      </c>
      <c r="N28" s="24">
        <f t="shared" si="3"/>
        <v>774500</v>
      </c>
      <c r="O28" s="24">
        <v>204300</v>
      </c>
      <c r="P28" s="24">
        <v>202200</v>
      </c>
      <c r="Q28" s="24">
        <v>368000</v>
      </c>
      <c r="R28" s="24"/>
      <c r="S28" s="24"/>
      <c r="T28" s="24"/>
      <c r="U28" s="24">
        <v>35100</v>
      </c>
      <c r="V28" s="24"/>
      <c r="W28" s="24"/>
      <c r="X28" s="24"/>
      <c r="Y28" s="24"/>
      <c r="Z28" s="24">
        <v>788000</v>
      </c>
      <c r="AA28" s="24"/>
      <c r="AB28" s="24"/>
      <c r="AC28" s="24">
        <v>84200</v>
      </c>
      <c r="AD28" s="24"/>
      <c r="AE28" s="24">
        <f t="shared" si="4"/>
        <v>0</v>
      </c>
      <c r="AF28" s="24"/>
      <c r="AG28" s="24"/>
      <c r="AH28" s="24"/>
      <c r="AI28" s="24"/>
    </row>
    <row r="29" spans="1:35" ht="15" customHeight="1">
      <c r="A29" s="23">
        <v>15</v>
      </c>
      <c r="B29" s="22"/>
      <c r="C29" s="22"/>
      <c r="D29" s="16" t="s">
        <v>22</v>
      </c>
      <c r="E29" s="24">
        <v>47336300</v>
      </c>
      <c r="F29" s="25">
        <v>3.59</v>
      </c>
      <c r="G29" s="24"/>
      <c r="H29" s="24"/>
      <c r="I29" s="24"/>
      <c r="J29" s="24">
        <f t="shared" si="2"/>
        <v>19740700</v>
      </c>
      <c r="K29" s="24">
        <v>13939600</v>
      </c>
      <c r="L29" s="24">
        <v>3971600</v>
      </c>
      <c r="M29" s="24">
        <v>557900</v>
      </c>
      <c r="N29" s="24">
        <f t="shared" si="3"/>
        <v>555100</v>
      </c>
      <c r="O29" s="24">
        <v>154300</v>
      </c>
      <c r="P29" s="24">
        <v>130000</v>
      </c>
      <c r="Q29" s="24">
        <v>270800</v>
      </c>
      <c r="R29" s="24"/>
      <c r="S29" s="24"/>
      <c r="T29" s="24"/>
      <c r="U29" s="24">
        <v>31400</v>
      </c>
      <c r="V29" s="24"/>
      <c r="W29" s="24"/>
      <c r="X29" s="24"/>
      <c r="Y29" s="24"/>
      <c r="Z29" s="24">
        <v>685100</v>
      </c>
      <c r="AA29" s="24"/>
      <c r="AB29" s="24"/>
      <c r="AC29" s="24">
        <v>93900</v>
      </c>
      <c r="AD29" s="24"/>
      <c r="AE29" s="24">
        <f t="shared" si="4"/>
        <v>0</v>
      </c>
      <c r="AF29" s="24"/>
      <c r="AG29" s="24"/>
      <c r="AH29" s="24"/>
      <c r="AI29" s="24"/>
    </row>
    <row r="30" spans="1:35" ht="15" customHeight="1">
      <c r="A30" s="23">
        <v>16</v>
      </c>
      <c r="B30" s="22"/>
      <c r="C30" s="22"/>
      <c r="D30" s="16" t="s">
        <v>23</v>
      </c>
      <c r="E30" s="24">
        <v>43497200</v>
      </c>
      <c r="F30" s="25">
        <v>3.3</v>
      </c>
      <c r="G30" s="24"/>
      <c r="H30" s="24"/>
      <c r="I30" s="24"/>
      <c r="J30" s="24">
        <f t="shared" si="2"/>
        <v>14093100</v>
      </c>
      <c r="K30" s="24">
        <v>10876600</v>
      </c>
      <c r="L30" s="24">
        <v>1447700</v>
      </c>
      <c r="M30" s="24">
        <v>813700</v>
      </c>
      <c r="N30" s="24">
        <f t="shared" si="3"/>
        <v>472900</v>
      </c>
      <c r="O30" s="24">
        <v>44700</v>
      </c>
      <c r="P30" s="24">
        <v>79000</v>
      </c>
      <c r="Q30" s="24">
        <v>164400</v>
      </c>
      <c r="R30" s="24"/>
      <c r="S30" s="24">
        <v>184800</v>
      </c>
      <c r="T30" s="24"/>
      <c r="U30" s="24"/>
      <c r="V30" s="24"/>
      <c r="W30" s="24"/>
      <c r="X30" s="24"/>
      <c r="Y30" s="24"/>
      <c r="Z30" s="24">
        <v>482200</v>
      </c>
      <c r="AA30" s="24"/>
      <c r="AB30" s="24"/>
      <c r="AC30" s="24">
        <v>16600</v>
      </c>
      <c r="AD30" s="24"/>
      <c r="AE30" s="24">
        <f t="shared" si="4"/>
        <v>0</v>
      </c>
      <c r="AF30" s="24"/>
      <c r="AG30" s="24"/>
      <c r="AH30" s="24"/>
      <c r="AI30" s="24"/>
    </row>
    <row r="31" spans="1:35" ht="15" customHeight="1">
      <c r="A31" s="23">
        <v>17</v>
      </c>
      <c r="B31" s="22"/>
      <c r="C31" s="22"/>
      <c r="D31" s="16" t="s">
        <v>24</v>
      </c>
      <c r="E31" s="24">
        <v>43278600</v>
      </c>
      <c r="F31" s="25">
        <v>3.28</v>
      </c>
      <c r="G31" s="24"/>
      <c r="H31" s="24"/>
      <c r="I31" s="24"/>
      <c r="J31" s="24">
        <f t="shared" si="2"/>
        <v>20387100</v>
      </c>
      <c r="K31" s="24">
        <v>15047400</v>
      </c>
      <c r="L31" s="24">
        <v>3781700</v>
      </c>
      <c r="M31" s="24">
        <v>473300</v>
      </c>
      <c r="N31" s="24">
        <f t="shared" si="3"/>
        <v>404400</v>
      </c>
      <c r="O31" s="24">
        <v>103400</v>
      </c>
      <c r="P31" s="24">
        <v>55000</v>
      </c>
      <c r="Q31" s="24">
        <v>246000</v>
      </c>
      <c r="R31" s="24"/>
      <c r="S31" s="24"/>
      <c r="T31" s="24"/>
      <c r="U31" s="24"/>
      <c r="V31" s="24"/>
      <c r="W31" s="24"/>
      <c r="X31" s="24"/>
      <c r="Y31" s="24"/>
      <c r="Z31" s="24">
        <v>680300</v>
      </c>
      <c r="AA31" s="24"/>
      <c r="AB31" s="24"/>
      <c r="AC31" s="24">
        <v>30100</v>
      </c>
      <c r="AD31" s="24"/>
      <c r="AE31" s="24">
        <f t="shared" si="4"/>
        <v>0</v>
      </c>
      <c r="AF31" s="24"/>
      <c r="AG31" s="24"/>
      <c r="AH31" s="24"/>
      <c r="AI31" s="24"/>
    </row>
    <row r="32" spans="1:35" ht="15" customHeight="1">
      <c r="A32" s="23">
        <v>18</v>
      </c>
      <c r="B32" s="22"/>
      <c r="C32" s="22"/>
      <c r="D32" s="16" t="s">
        <v>25</v>
      </c>
      <c r="E32" s="24">
        <v>69316700</v>
      </c>
      <c r="F32" s="25">
        <v>5.26</v>
      </c>
      <c r="G32" s="24"/>
      <c r="H32" s="24"/>
      <c r="I32" s="24"/>
      <c r="J32" s="24">
        <f t="shared" si="2"/>
        <v>43101900</v>
      </c>
      <c r="K32" s="24">
        <v>29314800</v>
      </c>
      <c r="L32" s="24">
        <v>9558600</v>
      </c>
      <c r="M32" s="24">
        <v>552000</v>
      </c>
      <c r="N32" s="24">
        <f>O32+P32+Q32+S32+T32</f>
        <v>1763000</v>
      </c>
      <c r="O32" s="24">
        <v>182600</v>
      </c>
      <c r="P32" s="24">
        <v>555000</v>
      </c>
      <c r="Q32" s="24">
        <f>451400+374000</f>
        <v>825400</v>
      </c>
      <c r="R32" s="24">
        <v>374000</v>
      </c>
      <c r="S32" s="24"/>
      <c r="T32" s="24">
        <v>200000</v>
      </c>
      <c r="U32" s="24">
        <v>1140200</v>
      </c>
      <c r="V32" s="24"/>
      <c r="W32" s="24"/>
      <c r="X32" s="24"/>
      <c r="Y32" s="24"/>
      <c r="Z32" s="24">
        <v>773300</v>
      </c>
      <c r="AA32" s="24"/>
      <c r="AB32" s="24"/>
      <c r="AC32" s="24">
        <v>103200</v>
      </c>
      <c r="AD32" s="24"/>
      <c r="AE32" s="24">
        <f t="shared" si="4"/>
        <v>0</v>
      </c>
      <c r="AF32" s="24"/>
      <c r="AG32" s="24"/>
      <c r="AH32" s="24"/>
      <c r="AI32" s="24"/>
    </row>
    <row r="33" spans="1:35" ht="15" customHeight="1">
      <c r="A33" s="23">
        <v>19</v>
      </c>
      <c r="B33" s="22"/>
      <c r="C33" s="22"/>
      <c r="D33" s="16" t="s">
        <v>26</v>
      </c>
      <c r="E33" s="24">
        <v>64142300</v>
      </c>
      <c r="F33" s="25">
        <v>4.87</v>
      </c>
      <c r="G33" s="24"/>
      <c r="H33" s="24"/>
      <c r="I33" s="24"/>
      <c r="J33" s="24">
        <f t="shared" si="2"/>
        <v>39077200</v>
      </c>
      <c r="K33" s="24">
        <v>32456800</v>
      </c>
      <c r="L33" s="24">
        <v>722900</v>
      </c>
      <c r="M33" s="24">
        <v>4300600</v>
      </c>
      <c r="N33" s="24">
        <f>O33+P33+Q33+S33+T33</f>
        <v>696500</v>
      </c>
      <c r="O33" s="24">
        <v>101000</v>
      </c>
      <c r="P33" s="24">
        <v>100000</v>
      </c>
      <c r="Q33" s="24">
        <v>495500</v>
      </c>
      <c r="R33" s="24"/>
      <c r="S33" s="24"/>
      <c r="T33" s="24"/>
      <c r="U33" s="24">
        <v>185500</v>
      </c>
      <c r="V33" s="24"/>
      <c r="W33" s="24"/>
      <c r="X33" s="24"/>
      <c r="Y33" s="24"/>
      <c r="Z33" s="24">
        <v>714900</v>
      </c>
      <c r="AA33" s="24"/>
      <c r="AB33" s="24"/>
      <c r="AC33" s="24">
        <v>2128800</v>
      </c>
      <c r="AD33" s="24"/>
      <c r="AE33" s="24">
        <f t="shared" si="4"/>
        <v>0</v>
      </c>
      <c r="AF33" s="24"/>
      <c r="AG33" s="24"/>
      <c r="AH33" s="24"/>
      <c r="AI33" s="24"/>
    </row>
    <row r="34" spans="1:35" ht="15" customHeight="1">
      <c r="A34" s="23">
        <v>20</v>
      </c>
      <c r="B34" s="22"/>
      <c r="C34" s="22"/>
      <c r="D34" s="16" t="s">
        <v>27</v>
      </c>
      <c r="E34" s="24">
        <v>101524200</v>
      </c>
      <c r="F34" s="25">
        <v>7.71</v>
      </c>
      <c r="G34" s="24"/>
      <c r="H34" s="24"/>
      <c r="I34" s="24"/>
      <c r="J34" s="24">
        <f t="shared" si="2"/>
        <v>58427400</v>
      </c>
      <c r="K34" s="24">
        <v>46269500</v>
      </c>
      <c r="L34" s="24">
        <v>3569500</v>
      </c>
      <c r="M34" s="24">
        <v>5022200</v>
      </c>
      <c r="N34" s="24">
        <f>O34+P34+Q34+S34+T34</f>
        <v>2050400</v>
      </c>
      <c r="O34" s="24">
        <v>274600</v>
      </c>
      <c r="P34" s="24">
        <v>759900</v>
      </c>
      <c r="Q34" s="24">
        <v>1015900</v>
      </c>
      <c r="R34" s="24"/>
      <c r="S34" s="24"/>
      <c r="T34" s="24"/>
      <c r="U34" s="24">
        <v>106700</v>
      </c>
      <c r="V34" s="24"/>
      <c r="W34" s="24"/>
      <c r="X34" s="24"/>
      <c r="Y34" s="24"/>
      <c r="Z34" s="24">
        <v>1409100</v>
      </c>
      <c r="AA34" s="24"/>
      <c r="AB34" s="24"/>
      <c r="AC34" s="24">
        <v>3570100</v>
      </c>
      <c r="AD34" s="24"/>
      <c r="AE34" s="24">
        <f t="shared" si="4"/>
        <v>0</v>
      </c>
      <c r="AF34" s="24"/>
      <c r="AG34" s="24"/>
      <c r="AH34" s="24"/>
      <c r="AI34" s="24"/>
    </row>
    <row r="35" spans="1:35" ht="21" customHeight="1">
      <c r="A35" s="23" t="s">
        <v>35</v>
      </c>
      <c r="B35" s="22"/>
      <c r="C35" s="22"/>
      <c r="D35" s="17" t="s">
        <v>28</v>
      </c>
      <c r="E35" s="28">
        <f>SUM(E19:E34)</f>
        <v>877872400</v>
      </c>
      <c r="F35" s="29">
        <f>SUM(F19:F34)</f>
        <v>66.63</v>
      </c>
      <c r="G35" s="28">
        <f>SUM(G19:G34)</f>
        <v>0</v>
      </c>
      <c r="H35" s="28"/>
      <c r="I35" s="28">
        <f>SUM(I19:I34)</f>
        <v>0</v>
      </c>
      <c r="J35" s="28">
        <f aca="true" t="shared" si="5" ref="J35:AI35">SUM(J19:J34)</f>
        <v>451304700</v>
      </c>
      <c r="K35" s="28">
        <f t="shared" si="5"/>
        <v>341018500</v>
      </c>
      <c r="L35" s="28">
        <f t="shared" si="5"/>
        <v>47538400</v>
      </c>
      <c r="M35" s="28">
        <f t="shared" si="5"/>
        <v>33743000</v>
      </c>
      <c r="N35" s="28">
        <f t="shared" si="5"/>
        <v>16304400</v>
      </c>
      <c r="O35" s="28">
        <f aca="true" t="shared" si="6" ref="O35:T35">SUM(O19:O34)</f>
        <v>2186600</v>
      </c>
      <c r="P35" s="28">
        <f t="shared" si="6"/>
        <v>3210100</v>
      </c>
      <c r="Q35" s="28">
        <f t="shared" si="6"/>
        <v>7022900</v>
      </c>
      <c r="R35" s="28">
        <f t="shared" si="6"/>
        <v>374000</v>
      </c>
      <c r="S35" s="28">
        <f t="shared" si="6"/>
        <v>3684800</v>
      </c>
      <c r="T35" s="28">
        <f t="shared" si="6"/>
        <v>200000</v>
      </c>
      <c r="U35" s="28">
        <f t="shared" si="5"/>
        <v>2223900</v>
      </c>
      <c r="V35" s="28">
        <f t="shared" si="5"/>
        <v>0</v>
      </c>
      <c r="W35" s="28">
        <f t="shared" si="5"/>
        <v>0</v>
      </c>
      <c r="X35" s="28">
        <f>SUM(X19:X34)</f>
        <v>0</v>
      </c>
      <c r="Y35" s="28">
        <f>SUM(Y19:Y34)</f>
        <v>0</v>
      </c>
      <c r="Z35" s="28">
        <f>SUM(Z19:Z34)</f>
        <v>10476500</v>
      </c>
      <c r="AA35" s="28">
        <f>SUM(AA19:AA34)</f>
        <v>0</v>
      </c>
      <c r="AB35" s="28">
        <f>SUM(AB19:AB34)</f>
        <v>0</v>
      </c>
      <c r="AC35" s="28">
        <f t="shared" si="5"/>
        <v>13339800</v>
      </c>
      <c r="AD35" s="28">
        <f t="shared" si="5"/>
        <v>0</v>
      </c>
      <c r="AE35" s="28">
        <f t="shared" si="5"/>
        <v>0</v>
      </c>
      <c r="AF35" s="28">
        <f t="shared" si="5"/>
        <v>0</v>
      </c>
      <c r="AG35" s="28">
        <f t="shared" si="5"/>
        <v>0</v>
      </c>
      <c r="AH35" s="28">
        <f t="shared" si="5"/>
        <v>0</v>
      </c>
      <c r="AI35" s="28">
        <f t="shared" si="5"/>
        <v>0</v>
      </c>
    </row>
    <row r="36" spans="1:35" ht="30" customHeight="1">
      <c r="A36" s="23" t="s">
        <v>35</v>
      </c>
      <c r="B36" s="22"/>
      <c r="C36" s="22"/>
      <c r="D36" s="21" t="s">
        <v>29</v>
      </c>
      <c r="E36" s="28">
        <f>E35+E18</f>
        <v>946887600</v>
      </c>
      <c r="F36" s="29">
        <f>F35+F18</f>
        <v>71.86999999999999</v>
      </c>
      <c r="G36" s="28">
        <f>G35+G18</f>
        <v>12365</v>
      </c>
      <c r="H36" s="28"/>
      <c r="I36" s="28">
        <f>I35+I18</f>
        <v>0</v>
      </c>
      <c r="J36" s="28">
        <f aca="true" t="shared" si="7" ref="J36:AI36">J35+J18</f>
        <v>596660000</v>
      </c>
      <c r="K36" s="28">
        <f t="shared" si="7"/>
        <v>431571500</v>
      </c>
      <c r="L36" s="28">
        <f t="shared" si="7"/>
        <v>85900600</v>
      </c>
      <c r="M36" s="28">
        <f t="shared" si="7"/>
        <v>33940400</v>
      </c>
      <c r="N36" s="28">
        <f t="shared" si="7"/>
        <v>28341200</v>
      </c>
      <c r="O36" s="28">
        <f aca="true" t="shared" si="8" ref="O36:T36">O35+O18</f>
        <v>4008200</v>
      </c>
      <c r="P36" s="28">
        <f t="shared" si="8"/>
        <v>4018100</v>
      </c>
      <c r="Q36" s="28">
        <f t="shared" si="8"/>
        <v>8630100</v>
      </c>
      <c r="R36" s="28">
        <f t="shared" si="8"/>
        <v>374000</v>
      </c>
      <c r="S36" s="28">
        <f t="shared" si="8"/>
        <v>3684800</v>
      </c>
      <c r="T36" s="28">
        <f t="shared" si="8"/>
        <v>8000000</v>
      </c>
      <c r="U36" s="28">
        <f t="shared" si="7"/>
        <v>2695600</v>
      </c>
      <c r="V36" s="28">
        <f t="shared" si="7"/>
        <v>26000</v>
      </c>
      <c r="W36" s="28">
        <f t="shared" si="7"/>
        <v>500000</v>
      </c>
      <c r="X36" s="28">
        <f>X35+X18</f>
        <v>0</v>
      </c>
      <c r="Y36" s="28">
        <f>Y35+Y18</f>
        <v>0</v>
      </c>
      <c r="Z36" s="28">
        <f>Z35+Z18</f>
        <v>13684700</v>
      </c>
      <c r="AA36" s="28">
        <f>AA35+AA18</f>
        <v>0</v>
      </c>
      <c r="AB36" s="28">
        <f>AB35+AB18</f>
        <v>0</v>
      </c>
      <c r="AC36" s="28">
        <f t="shared" si="7"/>
        <v>14754200</v>
      </c>
      <c r="AD36" s="28">
        <f t="shared" si="7"/>
        <v>0</v>
      </c>
      <c r="AE36" s="28">
        <f t="shared" si="7"/>
        <v>1839200</v>
      </c>
      <c r="AF36" s="28">
        <f t="shared" si="7"/>
        <v>1100000</v>
      </c>
      <c r="AG36" s="28">
        <f t="shared" si="7"/>
        <v>739200</v>
      </c>
      <c r="AH36" s="28">
        <f t="shared" si="7"/>
        <v>0</v>
      </c>
      <c r="AI36" s="28">
        <f t="shared" si="7"/>
        <v>0</v>
      </c>
    </row>
    <row r="37" spans="1:35" ht="15.75">
      <c r="A37" s="23">
        <v>21</v>
      </c>
      <c r="B37" s="22"/>
      <c r="C37" s="22"/>
      <c r="D37" s="20" t="s">
        <v>30</v>
      </c>
      <c r="E37" s="24">
        <v>230927400</v>
      </c>
      <c r="F37" s="25">
        <v>17.53</v>
      </c>
      <c r="G37" s="24"/>
      <c r="H37" s="24"/>
      <c r="I37" s="24">
        <v>20857900</v>
      </c>
      <c r="J37" s="24">
        <f>K37+L37+M37+N37+U37+V37+W37+X37+Y37+Z37+AA37+AB37</f>
        <v>40885000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v>2505800</v>
      </c>
      <c r="Y37" s="24">
        <v>30221400</v>
      </c>
      <c r="Z37" s="24">
        <v>802600</v>
      </c>
      <c r="AA37" s="24">
        <v>2280000</v>
      </c>
      <c r="AB37" s="24">
        <v>5075200</v>
      </c>
      <c r="AC37" s="24"/>
      <c r="AD37" s="24">
        <v>300000</v>
      </c>
      <c r="AE37" s="24">
        <f>AF37+AG37+AH37+AI37</f>
        <v>21022000</v>
      </c>
      <c r="AF37" s="24"/>
      <c r="AG37" s="24"/>
      <c r="AH37" s="24">
        <v>14897300</v>
      </c>
      <c r="AI37" s="24">
        <v>6124700</v>
      </c>
    </row>
    <row r="38" spans="1:35" ht="39" customHeight="1">
      <c r="A38" s="23"/>
      <c r="B38" s="22"/>
      <c r="C38" s="22"/>
      <c r="D38" s="42" t="s">
        <v>69</v>
      </c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>
        <v>802600</v>
      </c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26.25" customHeight="1">
      <c r="A39" s="23" t="s">
        <v>35</v>
      </c>
      <c r="B39" s="22"/>
      <c r="C39" s="22"/>
      <c r="D39" s="40" t="s">
        <v>31</v>
      </c>
      <c r="E39" s="26">
        <f>E36+E37</f>
        <v>1177815000</v>
      </c>
      <c r="F39" s="27">
        <f>F36+F37</f>
        <v>89.39999999999999</v>
      </c>
      <c r="G39" s="26">
        <f>G36+G37</f>
        <v>12365</v>
      </c>
      <c r="H39" s="26"/>
      <c r="I39" s="26">
        <f>I36+I37</f>
        <v>20857900</v>
      </c>
      <c r="J39" s="26">
        <f aca="true" t="shared" si="9" ref="J39:AI39">J36+J37</f>
        <v>637545000</v>
      </c>
      <c r="K39" s="26">
        <f t="shared" si="9"/>
        <v>431571500</v>
      </c>
      <c r="L39" s="26">
        <f t="shared" si="9"/>
        <v>85900600</v>
      </c>
      <c r="M39" s="26">
        <f t="shared" si="9"/>
        <v>33940400</v>
      </c>
      <c r="N39" s="26">
        <f t="shared" si="9"/>
        <v>28341200</v>
      </c>
      <c r="O39" s="26">
        <f aca="true" t="shared" si="10" ref="O39:T39">O36+O37</f>
        <v>4008200</v>
      </c>
      <c r="P39" s="26">
        <f t="shared" si="10"/>
        <v>4018100</v>
      </c>
      <c r="Q39" s="26">
        <f t="shared" si="10"/>
        <v>8630100</v>
      </c>
      <c r="R39" s="26">
        <f t="shared" si="10"/>
        <v>374000</v>
      </c>
      <c r="S39" s="26">
        <f t="shared" si="10"/>
        <v>3684800</v>
      </c>
      <c r="T39" s="26">
        <f t="shared" si="10"/>
        <v>8000000</v>
      </c>
      <c r="U39" s="26">
        <f t="shared" si="9"/>
        <v>2695600</v>
      </c>
      <c r="V39" s="26">
        <f t="shared" si="9"/>
        <v>26000</v>
      </c>
      <c r="W39" s="26">
        <f t="shared" si="9"/>
        <v>500000</v>
      </c>
      <c r="X39" s="26">
        <f>X36+X37</f>
        <v>2505800</v>
      </c>
      <c r="Y39" s="26">
        <f>Y36+Y37</f>
        <v>30221400</v>
      </c>
      <c r="Z39" s="26">
        <f>Z36+Z37</f>
        <v>14487300</v>
      </c>
      <c r="AA39" s="26">
        <f>AA36+AA37</f>
        <v>2280000</v>
      </c>
      <c r="AB39" s="26">
        <f>AB36+AB37</f>
        <v>5075200</v>
      </c>
      <c r="AC39" s="26">
        <f t="shared" si="9"/>
        <v>14754200</v>
      </c>
      <c r="AD39" s="26">
        <f t="shared" si="9"/>
        <v>300000</v>
      </c>
      <c r="AE39" s="26">
        <f t="shared" si="9"/>
        <v>22861200</v>
      </c>
      <c r="AF39" s="26">
        <f t="shared" si="9"/>
        <v>1100000</v>
      </c>
      <c r="AG39" s="26">
        <f t="shared" si="9"/>
        <v>739200</v>
      </c>
      <c r="AH39" s="26">
        <f t="shared" si="9"/>
        <v>14897300</v>
      </c>
      <c r="AI39" s="26">
        <f t="shared" si="9"/>
        <v>6124700</v>
      </c>
    </row>
    <row r="40" ht="9" customHeight="1"/>
    <row r="41" spans="6:35" ht="15.75">
      <c r="F41" s="33"/>
      <c r="G41" s="33"/>
      <c r="H41" s="33"/>
      <c r="I41" s="33"/>
      <c r="J41" s="33"/>
      <c r="K41" s="33"/>
      <c r="L41" s="33"/>
      <c r="N41" s="33"/>
      <c r="O41" s="33"/>
      <c r="P41" s="33"/>
      <c r="Q41" s="33"/>
      <c r="R41" s="33"/>
      <c r="S41" s="33"/>
      <c r="T41" s="33"/>
      <c r="U41" s="33"/>
      <c r="W41" s="33"/>
      <c r="X41" s="2"/>
      <c r="Y41" s="2"/>
      <c r="Z41" s="2"/>
      <c r="AA41" s="2"/>
      <c r="AB41" s="2"/>
      <c r="AC41" s="2"/>
      <c r="AD41" s="2"/>
      <c r="AE41" s="33" t="s">
        <v>74</v>
      </c>
      <c r="AI41" s="33" t="s">
        <v>58</v>
      </c>
    </row>
    <row r="42" ht="15.75">
      <c r="J42" s="32"/>
    </row>
    <row r="43" spans="4:31" ht="15.75">
      <c r="D43" s="11"/>
      <c r="AD43" s="2"/>
      <c r="AE43" s="2"/>
    </row>
    <row r="45" spans="30:31" ht="15.75">
      <c r="AD45" s="2"/>
      <c r="AE45" s="2"/>
    </row>
    <row r="46" spans="30:31" ht="15.75">
      <c r="AD46" s="10"/>
      <c r="AE46" s="10"/>
    </row>
    <row r="48" spans="30:31" ht="15.75">
      <c r="AD48" s="2"/>
      <c r="AE48" s="2"/>
    </row>
    <row r="49" spans="4:31" ht="45.75" customHeight="1">
      <c r="D49" s="12"/>
      <c r="AD49" s="10"/>
      <c r="AE49" s="10"/>
    </row>
  </sheetData>
  <sheetProtection/>
  <mergeCells count="47">
    <mergeCell ref="E5:M5"/>
    <mergeCell ref="K1:L1"/>
    <mergeCell ref="K2:L2"/>
    <mergeCell ref="K3:L3"/>
    <mergeCell ref="AC11:AC12"/>
    <mergeCell ref="AD11:AD12"/>
    <mergeCell ref="L10:T10"/>
    <mergeCell ref="L11:L12"/>
    <mergeCell ref="M11:M12"/>
    <mergeCell ref="N11:N12"/>
    <mergeCell ref="O11:T11"/>
    <mergeCell ref="U10:U12"/>
    <mergeCell ref="Z10:Z12"/>
    <mergeCell ref="AA10:AA12"/>
    <mergeCell ref="AB10:AB12"/>
    <mergeCell ref="N9:U9"/>
    <mergeCell ref="V9:AB9"/>
    <mergeCell ref="W10:W12"/>
    <mergeCell ref="V10:V12"/>
    <mergeCell ref="X10:X12"/>
    <mergeCell ref="Y10:Y12"/>
    <mergeCell ref="G9:H9"/>
    <mergeCell ref="K10:K12"/>
    <mergeCell ref="J10:J12"/>
    <mergeCell ref="E10:E12"/>
    <mergeCell ref="F10:F12"/>
    <mergeCell ref="J9:M9"/>
    <mergeCell ref="E8:M8"/>
    <mergeCell ref="N8:U8"/>
    <mergeCell ref="D8:D12"/>
    <mergeCell ref="A8:A12"/>
    <mergeCell ref="B8:B12"/>
    <mergeCell ref="G10:G12"/>
    <mergeCell ref="H10:H12"/>
    <mergeCell ref="I9:I12"/>
    <mergeCell ref="C8:C12"/>
    <mergeCell ref="E9:F9"/>
    <mergeCell ref="V8:AD8"/>
    <mergeCell ref="AE9:AI9"/>
    <mergeCell ref="AE10:AE12"/>
    <mergeCell ref="AF10:AF12"/>
    <mergeCell ref="AG10:AG12"/>
    <mergeCell ref="AH10:AH12"/>
    <mergeCell ref="AI10:AI12"/>
    <mergeCell ref="AC9:AD9"/>
    <mergeCell ref="AE8:AI8"/>
    <mergeCell ref="AC10:AD10"/>
  </mergeCells>
  <printOptions/>
  <pageMargins left="0.984251968503937" right="0.1968503937007874" top="0.3937007874015748" bottom="0.3937007874015748" header="0.2362204724409449" footer="0.15748031496062992"/>
  <pageSetup fitToHeight="3" fitToWidth="3" horizontalDpi="600" verticalDpi="600" orientation="landscape" paperSize="9" scale="68" r:id="rId1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2008-01-21T16:26:50Z</cp:lastPrinted>
  <dcterms:created xsi:type="dcterms:W3CDTF">2002-07-17T16:01:55Z</dcterms:created>
  <dcterms:modified xsi:type="dcterms:W3CDTF">2017-06-22T08:27:09Z</dcterms:modified>
  <cp:category/>
  <cp:version/>
  <cp:contentType/>
  <cp:contentStatus/>
</cp:coreProperties>
</file>