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601" activeTab="1"/>
  </bookViews>
  <sheets>
    <sheet name="с-ф  доходи" sheetId="1" r:id="rId1"/>
    <sheet name=" видатки с-ф" sheetId="2" r:id="rId2"/>
  </sheets>
  <definedNames>
    <definedName name="DATABASE" localSheetId="1">' видатки с-ф'!$A$10:$A$27</definedName>
    <definedName name="DATABASE" localSheetId="0">'с-ф  доходи'!$A$9:$A$16</definedName>
    <definedName name="_xlnm.Print_Titles" localSheetId="1">' видатки с-ф'!$5:$7</definedName>
    <definedName name="_xlnm.Print_Titles" localSheetId="0">'с-ф  доходи'!$5:$7</definedName>
    <definedName name="_xlnm.Print_Area" localSheetId="1">' видатки с-ф'!$A$1:$E$40</definedName>
    <definedName name="_xlnm.Print_Area" localSheetId="0">'с-ф  доходи'!$A$1:$E$27</definedName>
  </definedNames>
  <calcPr fullCalcOnLoad="1"/>
</workbook>
</file>

<file path=xl/sharedStrings.xml><?xml version="1.0" encoding="utf-8"?>
<sst xmlns="http://schemas.openxmlformats.org/spreadsheetml/2006/main" count="72" uniqueCount="60">
  <si>
    <t>обласного бюджету Рівненської області</t>
  </si>
  <si>
    <t>( тис.грн. )</t>
  </si>
  <si>
    <t>Видатки</t>
  </si>
  <si>
    <t>Освiта</t>
  </si>
  <si>
    <t>Охорона здоров'я</t>
  </si>
  <si>
    <t>Соцiальний захист та соцiальне забезпечення</t>
  </si>
  <si>
    <t>Фiзична культура i спорт</t>
  </si>
  <si>
    <t>ВСЬОГО ВИДАТКІВ</t>
  </si>
  <si>
    <t>Доходи</t>
  </si>
  <si>
    <t>РАЗОМ ВЛАСНІ ДОХОДИ</t>
  </si>
  <si>
    <t>ВСЬОГО ДОХОДІВ</t>
  </si>
  <si>
    <t>Відх. виконання до плану на рік</t>
  </si>
  <si>
    <t>Субвенції з державного бюджету місцевим бюджетам - разом</t>
  </si>
  <si>
    <t>Відсоток виконання до плану на рік</t>
  </si>
  <si>
    <t>гр.3-гр.2</t>
  </si>
  <si>
    <t>Податок з власників транспортних засобів та інших самохідних машин і механізмів</t>
  </si>
  <si>
    <t>Плата за торговий патент на деякі види підприємницької діяльності</t>
  </si>
  <si>
    <t>Надходження коштів від відшкодування втрат сільськогосподарського та лісогосподарського виробництва</t>
  </si>
  <si>
    <t>Власні надходження бюджетних установ</t>
  </si>
  <si>
    <t>Надходження від відчудження майна, що знаходиться у комунальній власності</t>
  </si>
  <si>
    <t>Збір за забруднення навколишнього природного середовища</t>
  </si>
  <si>
    <t>Державне управління</t>
  </si>
  <si>
    <t>Культура i мистецтво</t>
  </si>
  <si>
    <t>Транспорт, дорожнє господарство, зв"язок, телекомунікації та інформатика</t>
  </si>
  <si>
    <t>Інші послуги, пов"язані з економічною діяльністю (внески органів місцевого самоврядування у статутні фонди )</t>
  </si>
  <si>
    <t>Цільові фонди ( фонд охорони навколишнього природного середовища )</t>
  </si>
  <si>
    <t>Інші видатки</t>
  </si>
  <si>
    <t>звіт</t>
  </si>
  <si>
    <t>наш контроль</t>
  </si>
  <si>
    <t>Субвенція з державного бюджету місцевим бюджетам на будівництво газопроводів-відводів і газифікацію населених пунктів, в першу чергу сільських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</si>
  <si>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</si>
  <si>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РАЗОМ ВИДАТКІВ</t>
  </si>
  <si>
    <t>відсоток виконання до призначень на рік</t>
  </si>
  <si>
    <t>Відх. виконання до призначень на рік</t>
  </si>
  <si>
    <t>(тис.грн.)</t>
  </si>
  <si>
    <r>
      <t xml:space="preserve">ВСЬОГО  </t>
    </r>
    <r>
      <rPr>
        <i/>
        <sz val="16"/>
        <rFont val="Arial Cyr"/>
        <family val="0"/>
      </rPr>
      <t>( з урахуванням кредитування )</t>
    </r>
  </si>
  <si>
    <t>Затверджено  з урахуванням змін на 2006 рік</t>
  </si>
  <si>
    <t xml:space="preserve">Затверджено з урахуванням змін на 2006 рік </t>
  </si>
  <si>
    <t>Надходження від збору за проведення гастрольних заходів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</si>
  <si>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міських, міст республіканського в Автономній Республіці Крим і обласного значення,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</si>
  <si>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</si>
  <si>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Субвенція з державного бюджету місцевим бюджетам на будівництво, реконструкцію, ремонт автомобільних доріг комунальної власності</t>
  </si>
  <si>
    <t>Субвенція з державного бюджету місцевим бюджетам на оснащення сільських амбулаторій та фельдшерсько-акушерських пунктів і придбання автомобілів швидкої медичної допомоги для сільських закладів охорони здоров"я</t>
  </si>
  <si>
    <t>Субвенція з державного бюджету місцевим бюджетам на придбання шкільних автобусів для перевезення дітей, що проживають у сільській місцевості</t>
  </si>
  <si>
    <t>Кошти, одержані із загального фонду бюджету до бюджету розвитку (спеціального фонду)</t>
  </si>
  <si>
    <t>Охорона навколишнього природного середовища та ядерна безпека</t>
  </si>
  <si>
    <t>в т.ч. за рахунок субвенції з державного бюджету місцевим бюджетам на будівництво газопроводів-відводів і газифікацію населених пунктів, в першу чергу сільських</t>
  </si>
  <si>
    <t>в т.ч. за рахунок субвенції з державного бюджету місцевим бюджетам на будівництво, реконструкцію, ремонт автомобільних доріг комунальної власності</t>
  </si>
  <si>
    <r>
      <t>Кредитування бюджету</t>
    </r>
    <r>
      <rPr>
        <sz val="12"/>
        <rFont val="Arial Cyr"/>
        <family val="2"/>
      </rPr>
      <t xml:space="preserve">  (повернення бюджетних позичок, повернення та надання  пільгового кредиту індивідуальним сільським забудовникам ) </t>
    </r>
  </si>
  <si>
    <t>Субвенція з державного бюджету місцевим бюджетам на погашення заборгованості минулих років з різниці в тарифах на теплову енергію, послуги з водопостачання та водовідведення, що постачалися населенню, яка виникла у зв"язку невідповідністю фактично</t>
  </si>
  <si>
    <t>Житлово-комунальне господарство</t>
  </si>
  <si>
    <t>Виконано станом на 01.01.2007 р.</t>
  </si>
  <si>
    <t>за 2006 рік</t>
  </si>
  <si>
    <t xml:space="preserve">  капітальні вкладення</t>
  </si>
  <si>
    <t xml:space="preserve">  заходи з упередження аварій та запобігання техногенних катастроф у житлово-комунальному господарстві</t>
  </si>
  <si>
    <t xml:space="preserve">Звіт про виконання видатків спеціального фонду  </t>
  </si>
  <si>
    <t xml:space="preserve">Звіт про виконання доходів спеціального фонду </t>
  </si>
  <si>
    <t xml:space="preserve">    в т.ч. за рахунок субвенції з державного бюджету місцевим бюджетам на придбання шкільних автобусів для перевезення дітей, що проживають у сільській місцевості</t>
  </si>
  <si>
    <t xml:space="preserve">   в т.ч. за рахунок субвенції  з державного бюджету місцевим бюджетам на оснащення сільських амбулаторій та фельдшерсько-акушерських пунктів і придбання автомобілів швидкої медичної допомоги для сільських закладів охорони здоров"я</t>
  </si>
  <si>
    <t>Будівництво, в т.ч: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</si>
</sst>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#,##0.0"/>
    <numFmt numFmtId="186" formatCode="#,##0.000"/>
    <numFmt numFmtId="187" formatCode="#,##0.0000"/>
    <numFmt numFmtId="188" formatCode="#,##0.00000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5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3"/>
      <name val="Arial Cyr"/>
      <family val="2"/>
    </font>
    <font>
      <sz val="13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b/>
      <sz val="21"/>
      <name val="Arial Cyr"/>
      <family val="2"/>
    </font>
    <font>
      <b/>
      <i/>
      <sz val="12"/>
      <name val="Arial Cyr"/>
      <family val="0"/>
    </font>
    <font>
      <b/>
      <i/>
      <sz val="16"/>
      <name val="Arial Cyr"/>
      <family val="0"/>
    </font>
    <font>
      <i/>
      <sz val="16"/>
      <name val="Arial Cyr"/>
      <family val="0"/>
    </font>
    <font>
      <b/>
      <i/>
      <sz val="14"/>
      <name val="Arial Cyr"/>
      <family val="2"/>
    </font>
    <font>
      <b/>
      <i/>
      <sz val="17"/>
      <name val="Arial Cyr"/>
      <family val="2"/>
    </font>
    <font>
      <b/>
      <sz val="18"/>
      <name val="Arial Cyr"/>
      <family val="2"/>
    </font>
    <font>
      <b/>
      <sz val="19"/>
      <name val="Arial Cyr"/>
      <family val="2"/>
    </font>
    <font>
      <b/>
      <sz val="16"/>
      <name val="Arial Cyr"/>
      <family val="0"/>
    </font>
    <font>
      <b/>
      <sz val="17"/>
      <name val="Arial Cyr"/>
      <family val="0"/>
    </font>
    <font>
      <i/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0" xfId="0" applyAlignment="1">
      <alignment horizontal="centerContinuous"/>
    </xf>
    <xf numFmtId="1" fontId="13" fillId="0" borderId="10" xfId="0" applyNumberFormat="1" applyFont="1" applyBorder="1" applyAlignment="1">
      <alignment wrapText="1"/>
    </xf>
    <xf numFmtId="1" fontId="13" fillId="0" borderId="11" xfId="0" applyNumberFormat="1" applyFont="1" applyBorder="1" applyAlignment="1">
      <alignment wrapText="1"/>
    </xf>
    <xf numFmtId="180" fontId="13" fillId="0" borderId="12" xfId="0" applyNumberFormat="1" applyFont="1" applyBorder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180" fontId="13" fillId="33" borderId="14" xfId="0" applyNumberFormat="1" applyFont="1" applyFill="1" applyBorder="1" applyAlignment="1">
      <alignment horizontal="right" wrapText="1"/>
    </xf>
    <xf numFmtId="180" fontId="13" fillId="0" borderId="14" xfId="0" applyNumberFormat="1" applyFont="1" applyBorder="1" applyAlignment="1">
      <alignment/>
    </xf>
    <xf numFmtId="180" fontId="7" fillId="0" borderId="0" xfId="0" applyNumberFormat="1" applyFont="1" applyFill="1" applyBorder="1" applyAlignment="1">
      <alignment/>
    </xf>
    <xf numFmtId="1" fontId="13" fillId="0" borderId="15" xfId="0" applyNumberFormat="1" applyFont="1" applyBorder="1" applyAlignment="1">
      <alignment wrapText="1"/>
    </xf>
    <xf numFmtId="1" fontId="1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 horizontal="left" wrapText="1"/>
    </xf>
    <xf numFmtId="1" fontId="7" fillId="0" borderId="0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Continuous"/>
    </xf>
    <xf numFmtId="1" fontId="13" fillId="0" borderId="11" xfId="0" applyNumberFormat="1" applyFont="1" applyBorder="1" applyAlignment="1">
      <alignment horizontal="left" wrapText="1"/>
    </xf>
    <xf numFmtId="1" fontId="13" fillId="0" borderId="11" xfId="0" applyNumberFormat="1" applyFont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" fontId="17" fillId="0" borderId="16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Continuous"/>
    </xf>
    <xf numFmtId="1" fontId="17" fillId="0" borderId="16" xfId="0" applyNumberFormat="1" applyFont="1" applyBorder="1" applyAlignment="1">
      <alignment horizontal="left" wrapText="1"/>
    </xf>
    <xf numFmtId="1" fontId="19" fillId="0" borderId="19" xfId="0" applyNumberFormat="1" applyFont="1" applyBorder="1" applyAlignment="1">
      <alignment horizontal="left" wrapText="1"/>
    </xf>
    <xf numFmtId="180" fontId="7" fillId="0" borderId="0" xfId="0" applyNumberFormat="1" applyFont="1" applyBorder="1" applyAlignment="1">
      <alignment horizontal="right" wrapText="1"/>
    </xf>
    <xf numFmtId="1" fontId="13" fillId="0" borderId="10" xfId="0" applyNumberFormat="1" applyFont="1" applyBorder="1" applyAlignment="1">
      <alignment horizontal="left" vertical="top" wrapText="1"/>
    </xf>
    <xf numFmtId="1" fontId="12" fillId="0" borderId="10" xfId="0" applyNumberFormat="1" applyFont="1" applyBorder="1" applyAlignment="1">
      <alignment wrapText="1"/>
    </xf>
    <xf numFmtId="1" fontId="23" fillId="0" borderId="16" xfId="0" applyNumberFormat="1" applyFont="1" applyBorder="1" applyAlignment="1">
      <alignment horizontal="center" wrapText="1"/>
    </xf>
    <xf numFmtId="1" fontId="24" fillId="0" borderId="16" xfId="0" applyNumberFormat="1" applyFont="1" applyBorder="1" applyAlignment="1">
      <alignment horizontal="center" wrapText="1"/>
    </xf>
    <xf numFmtId="1" fontId="5" fillId="0" borderId="15" xfId="0" applyNumberFormat="1" applyFont="1" applyBorder="1" applyAlignment="1">
      <alignment horizontal="left" wrapText="1"/>
    </xf>
    <xf numFmtId="185" fontId="12" fillId="0" borderId="20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21" xfId="0" applyNumberFormat="1" applyFont="1" applyBorder="1" applyAlignment="1">
      <alignment/>
    </xf>
    <xf numFmtId="185" fontId="17" fillId="0" borderId="17" xfId="0" applyNumberFormat="1" applyFont="1" applyBorder="1" applyAlignment="1">
      <alignment/>
    </xf>
    <xf numFmtId="185" fontId="17" fillId="0" borderId="18" xfId="0" applyNumberFormat="1" applyFont="1" applyBorder="1" applyAlignment="1">
      <alignment/>
    </xf>
    <xf numFmtId="185" fontId="4" fillId="0" borderId="22" xfId="0" applyNumberFormat="1" applyFont="1" applyBorder="1" applyAlignment="1">
      <alignment/>
    </xf>
    <xf numFmtId="185" fontId="4" fillId="0" borderId="23" xfId="0" applyNumberFormat="1" applyFont="1" applyBorder="1" applyAlignment="1">
      <alignment/>
    </xf>
    <xf numFmtId="185" fontId="20" fillId="0" borderId="17" xfId="0" applyNumberFormat="1" applyFont="1" applyBorder="1" applyAlignment="1">
      <alignment/>
    </xf>
    <xf numFmtId="185" fontId="20" fillId="0" borderId="18" xfId="0" applyNumberFormat="1" applyFont="1" applyBorder="1" applyAlignment="1">
      <alignment/>
    </xf>
    <xf numFmtId="185" fontId="13" fillId="0" borderId="24" xfId="0" applyNumberFormat="1" applyFont="1" applyBorder="1" applyAlignment="1">
      <alignment/>
    </xf>
    <xf numFmtId="185" fontId="13" fillId="0" borderId="25" xfId="0" applyNumberFormat="1" applyFont="1" applyBorder="1" applyAlignment="1">
      <alignment/>
    </xf>
    <xf numFmtId="185" fontId="17" fillId="0" borderId="22" xfId="0" applyNumberFormat="1" applyFont="1" applyBorder="1" applyAlignment="1">
      <alignment/>
    </xf>
    <xf numFmtId="185" fontId="17" fillId="0" borderId="23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1" fillId="0" borderId="12" xfId="0" applyNumberFormat="1" applyFont="1" applyBorder="1" applyAlignment="1">
      <alignment/>
    </xf>
    <xf numFmtId="185" fontId="11" fillId="0" borderId="24" xfId="0" applyNumberFormat="1" applyFont="1" applyBorder="1" applyAlignment="1">
      <alignment/>
    </xf>
    <xf numFmtId="185" fontId="11" fillId="0" borderId="25" xfId="0" applyNumberFormat="1" applyFont="1" applyBorder="1" applyAlignment="1">
      <alignment/>
    </xf>
    <xf numFmtId="1" fontId="13" fillId="0" borderId="0" xfId="0" applyNumberFormat="1" applyFont="1" applyAlignment="1">
      <alignment/>
    </xf>
    <xf numFmtId="1" fontId="25" fillId="0" borderId="10" xfId="0" applyNumberFormat="1" applyFont="1" applyBorder="1" applyAlignment="1">
      <alignment wrapText="1"/>
    </xf>
    <xf numFmtId="1" fontId="26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185" fontId="12" fillId="0" borderId="14" xfId="0" applyNumberFormat="1" applyFont="1" applyBorder="1" applyAlignment="1">
      <alignment/>
    </xf>
    <xf numFmtId="185" fontId="11" fillId="0" borderId="20" xfId="0" applyNumberFormat="1" applyFont="1" applyBorder="1" applyAlignment="1">
      <alignment/>
    </xf>
    <xf numFmtId="185" fontId="11" fillId="0" borderId="21" xfId="0" applyNumberFormat="1" applyFont="1" applyBorder="1" applyAlignment="1">
      <alignment/>
    </xf>
    <xf numFmtId="185" fontId="26" fillId="0" borderId="14" xfId="0" applyNumberFormat="1" applyFont="1" applyBorder="1" applyAlignment="1">
      <alignment/>
    </xf>
    <xf numFmtId="185" fontId="26" fillId="0" borderId="12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26" fillId="0" borderId="20" xfId="0" applyNumberFormat="1" applyFont="1" applyBorder="1" applyAlignment="1">
      <alignment/>
    </xf>
    <xf numFmtId="185" fontId="12" fillId="0" borderId="20" xfId="0" applyNumberFormat="1" applyFont="1" applyBorder="1" applyAlignment="1">
      <alignment/>
    </xf>
    <xf numFmtId="185" fontId="26" fillId="33" borderId="20" xfId="0" applyNumberFormat="1" applyFont="1" applyFill="1" applyBorder="1" applyAlignment="1">
      <alignment/>
    </xf>
    <xf numFmtId="185" fontId="12" fillId="33" borderId="20" xfId="0" applyNumberFormat="1" applyFont="1" applyFill="1" applyBorder="1" applyAlignment="1">
      <alignment/>
    </xf>
    <xf numFmtId="1" fontId="22" fillId="0" borderId="0" xfId="0" applyNumberFormat="1" applyFont="1" applyAlignment="1">
      <alignment horizontal="center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wrapText="1"/>
    </xf>
    <xf numFmtId="1" fontId="6" fillId="0" borderId="0" xfId="0" applyNumberFormat="1" applyFont="1" applyBorder="1" applyAlignment="1">
      <alignment horizontal="left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" fontId="21" fillId="0" borderId="0" xfId="0" applyNumberFormat="1" applyFont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1" fontId="15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="75" zoomScaleNormal="75" zoomScalePageLayoutView="0" workbookViewId="0" topLeftCell="A24">
      <selection activeCell="A26" sqref="A26"/>
    </sheetView>
  </sheetViews>
  <sheetFormatPr defaultColWidth="9.00390625" defaultRowHeight="12.75"/>
  <cols>
    <col min="1" max="1" width="49.25390625" style="1" customWidth="1"/>
    <col min="2" max="2" width="18.75390625" style="0" customWidth="1"/>
    <col min="3" max="3" width="19.00390625" style="0" customWidth="1"/>
    <col min="4" max="4" width="14.375" style="0" customWidth="1"/>
    <col min="5" max="5" width="16.375" style="0" customWidth="1"/>
  </cols>
  <sheetData>
    <row r="1" spans="1:5" ht="32.25" customHeight="1">
      <c r="A1" s="69" t="s">
        <v>56</v>
      </c>
      <c r="B1" s="69"/>
      <c r="C1" s="69"/>
      <c r="D1" s="69"/>
      <c r="E1" s="69"/>
    </row>
    <row r="2" spans="1:5" ht="28.5" customHeight="1">
      <c r="A2" s="69" t="s">
        <v>0</v>
      </c>
      <c r="B2" s="69"/>
      <c r="C2" s="69"/>
      <c r="D2" s="69"/>
      <c r="E2" s="69"/>
    </row>
    <row r="3" spans="1:5" ht="30.75" customHeight="1">
      <c r="A3" s="69" t="s">
        <v>52</v>
      </c>
      <c r="B3" s="69"/>
      <c r="C3" s="69"/>
      <c r="D3" s="69"/>
      <c r="E3" s="69"/>
    </row>
    <row r="4" spans="1:5" ht="24" customHeight="1" thickBot="1">
      <c r="A4" s="55"/>
      <c r="C4" s="5"/>
      <c r="D4" s="5"/>
      <c r="E4" s="27" t="s">
        <v>34</v>
      </c>
    </row>
    <row r="5" spans="1:6" ht="64.5" customHeight="1">
      <c r="A5" s="73" t="s">
        <v>8</v>
      </c>
      <c r="B5" s="70" t="s">
        <v>36</v>
      </c>
      <c r="C5" s="76" t="s">
        <v>51</v>
      </c>
      <c r="D5" s="70" t="s">
        <v>13</v>
      </c>
      <c r="E5" s="81" t="s">
        <v>11</v>
      </c>
      <c r="F5" s="2"/>
    </row>
    <row r="6" spans="1:6" ht="21.75" customHeight="1">
      <c r="A6" s="74"/>
      <c r="B6" s="71"/>
      <c r="C6" s="77"/>
      <c r="D6" s="79"/>
      <c r="E6" s="82"/>
      <c r="F6" s="2"/>
    </row>
    <row r="7" spans="1:6" ht="13.5" customHeight="1" thickBot="1">
      <c r="A7" s="75"/>
      <c r="B7" s="72"/>
      <c r="C7" s="78"/>
      <c r="D7" s="80"/>
      <c r="E7" s="83"/>
      <c r="F7" s="3"/>
    </row>
    <row r="8" spans="1:6" ht="20.25" customHeight="1" thickBot="1">
      <c r="A8" s="23">
        <v>1</v>
      </c>
      <c r="B8" s="24">
        <v>2</v>
      </c>
      <c r="C8" s="24">
        <v>3</v>
      </c>
      <c r="D8" s="24">
        <v>4</v>
      </c>
      <c r="E8" s="25">
        <v>5</v>
      </c>
      <c r="F8" s="3"/>
    </row>
    <row r="9" spans="1:7" ht="36" customHeight="1">
      <c r="A9" s="7" t="s">
        <v>15</v>
      </c>
      <c r="B9" s="37">
        <v>10003.09771</v>
      </c>
      <c r="C9" s="37">
        <v>10502.07554</v>
      </c>
      <c r="D9" s="38">
        <f>C9/B9*100</f>
        <v>104.98823309004746</v>
      </c>
      <c r="E9" s="39">
        <f aca="true" t="shared" si="0" ref="E9:E17">C9-B9</f>
        <v>498.9778299999998</v>
      </c>
      <c r="G9" s="4"/>
    </row>
    <row r="10" spans="1:7" ht="35.25" customHeight="1">
      <c r="A10" s="7" t="s">
        <v>16</v>
      </c>
      <c r="B10" s="38">
        <v>276.6</v>
      </c>
      <c r="C10" s="38">
        <v>290.69227</v>
      </c>
      <c r="D10" s="37">
        <f>C10/B10*100</f>
        <v>105.09481923355024</v>
      </c>
      <c r="E10" s="40">
        <f t="shared" si="0"/>
        <v>14.092269999999985</v>
      </c>
      <c r="G10" s="4"/>
    </row>
    <row r="11" spans="1:7" ht="48.75" customHeight="1">
      <c r="A11" s="7" t="s">
        <v>17</v>
      </c>
      <c r="B11" s="38">
        <v>151.2238</v>
      </c>
      <c r="C11" s="38">
        <v>165.3153</v>
      </c>
      <c r="D11" s="37">
        <f>C11/B11*100</f>
        <v>109.31830836151453</v>
      </c>
      <c r="E11" s="40">
        <f t="shared" si="0"/>
        <v>14.091499999999996</v>
      </c>
      <c r="G11" s="4"/>
    </row>
    <row r="12" spans="1:7" ht="36" customHeight="1">
      <c r="A12" s="7" t="s">
        <v>38</v>
      </c>
      <c r="B12" s="38"/>
      <c r="C12" s="38">
        <v>4.15656</v>
      </c>
      <c r="D12" s="37"/>
      <c r="E12" s="40">
        <f t="shared" si="0"/>
        <v>4.15656</v>
      </c>
      <c r="G12" s="4"/>
    </row>
    <row r="13" spans="1:7" ht="27" customHeight="1">
      <c r="A13" s="6" t="s">
        <v>18</v>
      </c>
      <c r="B13" s="37">
        <v>30439.84776</v>
      </c>
      <c r="C13" s="37">
        <v>29376.69261</v>
      </c>
      <c r="D13" s="37">
        <f>C13/B13*100</f>
        <v>96.50735720368135</v>
      </c>
      <c r="E13" s="40">
        <f t="shared" si="0"/>
        <v>-1063.1551500000023</v>
      </c>
      <c r="G13" s="4"/>
    </row>
    <row r="14" spans="1:7" ht="36.75" customHeight="1">
      <c r="A14" s="6" t="s">
        <v>19</v>
      </c>
      <c r="B14" s="37">
        <v>780</v>
      </c>
      <c r="C14" s="37">
        <v>1035.3646</v>
      </c>
      <c r="D14" s="37">
        <f>C14/B14*100</f>
        <v>132.7390512820513</v>
      </c>
      <c r="E14" s="40">
        <f t="shared" si="0"/>
        <v>255.3646000000001</v>
      </c>
      <c r="G14" s="4"/>
    </row>
    <row r="15" spans="1:7" ht="39" customHeight="1" thickBot="1">
      <c r="A15" s="6" t="s">
        <v>20</v>
      </c>
      <c r="B15" s="37">
        <v>1288.4</v>
      </c>
      <c r="C15" s="37">
        <v>1084.80092</v>
      </c>
      <c r="D15" s="37">
        <f>C15/B15*100</f>
        <v>84.1975256131636</v>
      </c>
      <c r="E15" s="40">
        <f t="shared" si="0"/>
        <v>-203.59908000000019</v>
      </c>
      <c r="G15" s="4"/>
    </row>
    <row r="16" spans="1:5" ht="37.5" customHeight="1" thickBot="1">
      <c r="A16" s="34" t="s">
        <v>9</v>
      </c>
      <c r="B16" s="41">
        <f>B9+B10+B11+B12+B13+B14+B15</f>
        <v>42939.169270000006</v>
      </c>
      <c r="C16" s="41">
        <f>C9+C10+C11+C12+C13+C14+C15</f>
        <v>42459.097799999996</v>
      </c>
      <c r="D16" s="41">
        <f>C16/B16*100</f>
        <v>98.88197308387282</v>
      </c>
      <c r="E16" s="42">
        <f t="shared" si="0"/>
        <v>-480.07147000000987</v>
      </c>
    </row>
    <row r="17" spans="1:5" ht="37.5" customHeight="1">
      <c r="A17" s="30" t="s">
        <v>12</v>
      </c>
      <c r="B17" s="43">
        <f>SUM(B18:B25)</f>
        <v>60547.72</v>
      </c>
      <c r="C17" s="43">
        <f>SUM(C18:C25)</f>
        <v>52870.06241</v>
      </c>
      <c r="D17" s="43">
        <f>C17/B17*100</f>
        <v>87.31965862628684</v>
      </c>
      <c r="E17" s="44">
        <f t="shared" si="0"/>
        <v>-7677.6575900000025</v>
      </c>
    </row>
    <row r="18" spans="1:5" ht="92.25" customHeight="1">
      <c r="A18" s="22" t="s">
        <v>30</v>
      </c>
      <c r="B18" s="38">
        <v>6152.266</v>
      </c>
      <c r="C18" s="38">
        <v>6152.26568</v>
      </c>
      <c r="D18" s="38">
        <f aca="true" t="shared" si="1" ref="D18:D27">C18/B18*100</f>
        <v>99.99999479866443</v>
      </c>
      <c r="E18" s="39">
        <f aca="true" t="shared" si="2" ref="E18:E27">C18-B18</f>
        <v>-0.00031999999919207767</v>
      </c>
    </row>
    <row r="19" spans="1:5" ht="66" customHeight="1">
      <c r="A19" s="22" t="s">
        <v>41</v>
      </c>
      <c r="B19" s="38">
        <v>5635</v>
      </c>
      <c r="C19" s="38">
        <v>5635</v>
      </c>
      <c r="D19" s="38">
        <f t="shared" si="1"/>
        <v>100</v>
      </c>
      <c r="E19" s="39">
        <f t="shared" si="2"/>
        <v>0</v>
      </c>
    </row>
    <row r="20" spans="1:5" ht="166.5" customHeight="1">
      <c r="A20" s="32" t="s">
        <v>39</v>
      </c>
      <c r="B20" s="37">
        <v>831.4</v>
      </c>
      <c r="C20" s="37"/>
      <c r="D20" s="37"/>
      <c r="E20" s="40">
        <f t="shared" si="2"/>
        <v>-831.4</v>
      </c>
    </row>
    <row r="21" spans="1:5" ht="63.75" customHeight="1">
      <c r="A21" s="22" t="s">
        <v>29</v>
      </c>
      <c r="B21" s="38">
        <v>11087</v>
      </c>
      <c r="C21" s="38">
        <v>11066.04693</v>
      </c>
      <c r="D21" s="38">
        <f t="shared" si="1"/>
        <v>99.81101226661858</v>
      </c>
      <c r="E21" s="39">
        <f t="shared" si="2"/>
        <v>-20.95306999999957</v>
      </c>
    </row>
    <row r="22" spans="1:5" ht="65.25" customHeight="1">
      <c r="A22" s="22" t="s">
        <v>43</v>
      </c>
      <c r="B22" s="38">
        <v>2402</v>
      </c>
      <c r="C22" s="38"/>
      <c r="D22" s="38"/>
      <c r="E22" s="39">
        <f t="shared" si="2"/>
        <v>-2402</v>
      </c>
    </row>
    <row r="23" spans="1:5" ht="65.25" customHeight="1">
      <c r="A23" s="22" t="s">
        <v>40</v>
      </c>
      <c r="B23" s="38">
        <v>400</v>
      </c>
      <c r="C23" s="38"/>
      <c r="D23" s="38"/>
      <c r="E23" s="39">
        <f t="shared" si="2"/>
        <v>-400</v>
      </c>
    </row>
    <row r="24" spans="1:5" ht="111" customHeight="1">
      <c r="A24" s="22" t="s">
        <v>49</v>
      </c>
      <c r="B24" s="38">
        <v>30016.754</v>
      </c>
      <c r="C24" s="38">
        <v>30016.7498</v>
      </c>
      <c r="D24" s="38">
        <f t="shared" si="1"/>
        <v>99.99998600781417</v>
      </c>
      <c r="E24" s="39">
        <f t="shared" si="2"/>
        <v>-0.004199999999400461</v>
      </c>
    </row>
    <row r="25" spans="1:5" ht="95.25" customHeight="1">
      <c r="A25" s="22" t="s">
        <v>42</v>
      </c>
      <c r="B25" s="38">
        <v>4023.3</v>
      </c>
      <c r="C25" s="38"/>
      <c r="D25" s="38"/>
      <c r="E25" s="39">
        <f t="shared" si="2"/>
        <v>-4023.3</v>
      </c>
    </row>
    <row r="26" spans="1:5" ht="55.5" customHeight="1" thickBot="1">
      <c r="A26" s="21" t="s">
        <v>44</v>
      </c>
      <c r="B26" s="38">
        <v>20225</v>
      </c>
      <c r="C26" s="38">
        <v>20225</v>
      </c>
      <c r="D26" s="38">
        <f t="shared" si="1"/>
        <v>100</v>
      </c>
      <c r="E26" s="39">
        <f t="shared" si="2"/>
        <v>0</v>
      </c>
    </row>
    <row r="27" spans="1:5" ht="45" customHeight="1" thickBot="1">
      <c r="A27" s="35" t="s">
        <v>10</v>
      </c>
      <c r="B27" s="45">
        <f>B16+B17+B26</f>
        <v>123711.88927000001</v>
      </c>
      <c r="C27" s="45">
        <f>C16+C17+C26</f>
        <v>115554.16021</v>
      </c>
      <c r="D27" s="45">
        <f t="shared" si="1"/>
        <v>93.40586494302431</v>
      </c>
      <c r="E27" s="46">
        <f t="shared" si="2"/>
        <v>-8157.729060000012</v>
      </c>
    </row>
    <row r="28" ht="26.25" customHeight="1"/>
    <row r="29" spans="2:4" ht="38.25" customHeight="1">
      <c r="B29" s="4"/>
      <c r="D29" s="4"/>
    </row>
    <row r="30" ht="35.25" customHeight="1">
      <c r="B30" s="4"/>
    </row>
    <row r="31" ht="24.75" customHeight="1"/>
  </sheetData>
  <sheetProtection/>
  <mergeCells count="8">
    <mergeCell ref="A1:E1"/>
    <mergeCell ref="B5:B7"/>
    <mergeCell ref="A5:A7"/>
    <mergeCell ref="C5:C7"/>
    <mergeCell ref="D5:D7"/>
    <mergeCell ref="A3:E3"/>
    <mergeCell ref="A2:E2"/>
    <mergeCell ref="E5:E7"/>
  </mergeCells>
  <printOptions/>
  <pageMargins left="0.57" right="0.1968503937007874" top="0.65" bottom="0.07874015748031496" header="0.1968503937007874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showZeros="0" tabSelected="1" zoomScale="75" zoomScaleNormal="75" zoomScalePageLayoutView="0" workbookViewId="0" topLeftCell="A17">
      <selection activeCell="A27" sqref="A27"/>
    </sheetView>
  </sheetViews>
  <sheetFormatPr defaultColWidth="9.00390625" defaultRowHeight="12.75"/>
  <cols>
    <col min="1" max="1" width="61.25390625" style="1" customWidth="1"/>
    <col min="2" max="2" width="19.00390625" style="0" customWidth="1"/>
    <col min="3" max="3" width="18.375" style="0" customWidth="1"/>
    <col min="4" max="4" width="19.25390625" style="0" customWidth="1"/>
    <col min="5" max="5" width="17.75390625" style="0" customWidth="1"/>
  </cols>
  <sheetData>
    <row r="1" spans="1:5" ht="24.75" customHeight="1">
      <c r="A1" s="88" t="s">
        <v>55</v>
      </c>
      <c r="B1" s="88"/>
      <c r="C1" s="88"/>
      <c r="D1" s="88"/>
      <c r="E1" s="88"/>
    </row>
    <row r="2" spans="1:5" ht="24.75" customHeight="1">
      <c r="A2" s="88" t="s">
        <v>0</v>
      </c>
      <c r="B2" s="88"/>
      <c r="C2" s="88"/>
      <c r="D2" s="88"/>
      <c r="E2" s="88"/>
    </row>
    <row r="3" spans="1:5" ht="29.25" customHeight="1">
      <c r="A3" s="94" t="s">
        <v>52</v>
      </c>
      <c r="B3" s="94"/>
      <c r="C3" s="94"/>
      <c r="D3" s="94"/>
      <c r="E3" s="94"/>
    </row>
    <row r="4" spans="2:5" ht="18" customHeight="1" thickBot="1">
      <c r="B4" s="19"/>
      <c r="C4" s="20"/>
      <c r="D4" s="28"/>
      <c r="E4" s="28" t="s">
        <v>1</v>
      </c>
    </row>
    <row r="5" spans="1:6" ht="59.25" customHeight="1">
      <c r="A5" s="89" t="s">
        <v>2</v>
      </c>
      <c r="B5" s="76" t="s">
        <v>37</v>
      </c>
      <c r="C5" s="76" t="s">
        <v>51</v>
      </c>
      <c r="D5" s="76" t="s">
        <v>32</v>
      </c>
      <c r="E5" s="86" t="s">
        <v>33</v>
      </c>
      <c r="F5" s="2"/>
    </row>
    <row r="6" spans="1:6" ht="5.25" customHeight="1" hidden="1">
      <c r="A6" s="90"/>
      <c r="B6" s="77"/>
      <c r="C6" s="77"/>
      <c r="D6" s="92"/>
      <c r="E6" s="87"/>
      <c r="F6" s="2"/>
    </row>
    <row r="7" spans="1:6" ht="22.5" customHeight="1" thickBot="1">
      <c r="A7" s="91"/>
      <c r="B7" s="78"/>
      <c r="C7" s="78"/>
      <c r="D7" s="93"/>
      <c r="E7" s="9" t="s">
        <v>14</v>
      </c>
      <c r="F7" s="3"/>
    </row>
    <row r="8" spans="1:6" ht="17.25" customHeight="1" thickBot="1">
      <c r="A8" s="23">
        <v>1</v>
      </c>
      <c r="B8" s="24">
        <v>2</v>
      </c>
      <c r="C8" s="24">
        <v>3</v>
      </c>
      <c r="D8" s="24">
        <v>4</v>
      </c>
      <c r="E8" s="25">
        <v>5</v>
      </c>
      <c r="F8" s="3"/>
    </row>
    <row r="9" spans="1:6" ht="20.25" customHeight="1" hidden="1">
      <c r="A9" s="7" t="s">
        <v>21</v>
      </c>
      <c r="B9" s="10"/>
      <c r="C9" s="10"/>
      <c r="D9" s="11"/>
      <c r="E9" s="8">
        <f aca="true" t="shared" si="0" ref="E9:E20">C9-B9</f>
        <v>0</v>
      </c>
      <c r="F9" s="3"/>
    </row>
    <row r="10" spans="1:5" ht="30.75" customHeight="1">
      <c r="A10" s="57" t="s">
        <v>3</v>
      </c>
      <c r="B10" s="62">
        <v>7353.11214</v>
      </c>
      <c r="C10" s="62">
        <v>4653.14069</v>
      </c>
      <c r="D10" s="62">
        <f aca="true" t="shared" si="1" ref="D10:D20">C10/B10*100</f>
        <v>63.28124202931033</v>
      </c>
      <c r="E10" s="63">
        <f t="shared" si="0"/>
        <v>-2699.97145</v>
      </c>
    </row>
    <row r="11" spans="1:5" ht="63" customHeight="1">
      <c r="A11" s="56" t="s">
        <v>57</v>
      </c>
      <c r="B11" s="59">
        <v>2402</v>
      </c>
      <c r="C11" s="59"/>
      <c r="D11" s="59"/>
      <c r="E11" s="64">
        <f t="shared" si="0"/>
        <v>-2402</v>
      </c>
    </row>
    <row r="12" spans="1:5" ht="23.25" customHeight="1">
      <c r="A12" s="57" t="s">
        <v>4</v>
      </c>
      <c r="B12" s="65">
        <v>15216.08403</v>
      </c>
      <c r="C12" s="65">
        <v>10160.77822</v>
      </c>
      <c r="D12" s="62">
        <f t="shared" si="1"/>
        <v>66.77656485050314</v>
      </c>
      <c r="E12" s="63">
        <f t="shared" si="0"/>
        <v>-5055.30581</v>
      </c>
    </row>
    <row r="13" spans="1:5" ht="93.75" customHeight="1">
      <c r="A13" s="56" t="s">
        <v>58</v>
      </c>
      <c r="B13" s="59">
        <v>4023.3</v>
      </c>
      <c r="C13" s="66"/>
      <c r="D13" s="59"/>
      <c r="E13" s="64">
        <f t="shared" si="0"/>
        <v>-4023.3</v>
      </c>
    </row>
    <row r="14" spans="1:5" ht="39" customHeight="1">
      <c r="A14" s="57" t="s">
        <v>5</v>
      </c>
      <c r="B14" s="65">
        <v>6977.39009</v>
      </c>
      <c r="C14" s="65">
        <v>6338.98269</v>
      </c>
      <c r="D14" s="62">
        <f t="shared" si="1"/>
        <v>90.85034100479825</v>
      </c>
      <c r="E14" s="63">
        <f t="shared" si="0"/>
        <v>-638.4074</v>
      </c>
    </row>
    <row r="15" spans="1:5" ht="24" customHeight="1">
      <c r="A15" s="57" t="s">
        <v>50</v>
      </c>
      <c r="B15" s="65">
        <v>23545.933</v>
      </c>
      <c r="C15" s="65">
        <v>23545.933</v>
      </c>
      <c r="D15" s="62">
        <f t="shared" si="1"/>
        <v>100</v>
      </c>
      <c r="E15" s="63">
        <f t="shared" si="0"/>
        <v>0</v>
      </c>
    </row>
    <row r="16" spans="1:5" ht="27" customHeight="1">
      <c r="A16" s="57" t="s">
        <v>22</v>
      </c>
      <c r="B16" s="65">
        <v>799.55317</v>
      </c>
      <c r="C16" s="65">
        <v>735.15196</v>
      </c>
      <c r="D16" s="62">
        <f t="shared" si="1"/>
        <v>91.94534992588423</v>
      </c>
      <c r="E16" s="63">
        <f t="shared" si="0"/>
        <v>-64.40120999999999</v>
      </c>
    </row>
    <row r="17" spans="1:5" ht="24" customHeight="1">
      <c r="A17" s="57" t="s">
        <v>6</v>
      </c>
      <c r="B17" s="65">
        <v>526.76633</v>
      </c>
      <c r="C17" s="65">
        <v>509.21705</v>
      </c>
      <c r="D17" s="62">
        <f t="shared" si="1"/>
        <v>96.6684886636547</v>
      </c>
      <c r="E17" s="63">
        <f t="shared" si="0"/>
        <v>-17.549280000000067</v>
      </c>
    </row>
    <row r="18" spans="1:6" ht="26.25" customHeight="1">
      <c r="A18" s="57" t="s">
        <v>59</v>
      </c>
      <c r="B18" s="67">
        <v>57696.328</v>
      </c>
      <c r="C18" s="65">
        <v>39307.26493</v>
      </c>
      <c r="D18" s="62">
        <f t="shared" si="1"/>
        <v>68.12784503374287</v>
      </c>
      <c r="E18" s="63">
        <f t="shared" si="0"/>
        <v>-18389.063070000004</v>
      </c>
      <c r="F18" s="12"/>
    </row>
    <row r="19" spans="1:5" ht="27.75" customHeight="1">
      <c r="A19" s="33" t="s">
        <v>53</v>
      </c>
      <c r="B19" s="68">
        <v>56936.328</v>
      </c>
      <c r="C19" s="66">
        <v>38547.26493</v>
      </c>
      <c r="D19" s="59">
        <f t="shared" si="1"/>
        <v>67.70240773166826</v>
      </c>
      <c r="E19" s="64">
        <f t="shared" si="0"/>
        <v>-18389.063070000004</v>
      </c>
    </row>
    <row r="20" spans="1:5" ht="58.5" customHeight="1" hidden="1">
      <c r="A20" s="6" t="s">
        <v>46</v>
      </c>
      <c r="B20" s="68">
        <v>11087</v>
      </c>
      <c r="C20" s="59"/>
      <c r="D20" s="59">
        <f t="shared" si="1"/>
        <v>0</v>
      </c>
      <c r="E20" s="64">
        <f t="shared" si="0"/>
        <v>-11087</v>
      </c>
    </row>
    <row r="21" spans="1:5" ht="60.75" customHeight="1">
      <c r="A21" s="33" t="s">
        <v>54</v>
      </c>
      <c r="B21" s="68">
        <v>760</v>
      </c>
      <c r="C21" s="59">
        <v>760</v>
      </c>
      <c r="D21" s="59">
        <f aca="true" t="shared" si="2" ref="D21:D29">C21/B21*100</f>
        <v>100</v>
      </c>
      <c r="E21" s="64">
        <f aca="true" t="shared" si="3" ref="E21:E29">C21-B21</f>
        <v>0</v>
      </c>
    </row>
    <row r="22" spans="1:5" ht="45.75" customHeight="1">
      <c r="A22" s="57" t="s">
        <v>23</v>
      </c>
      <c r="B22" s="65">
        <v>16033.85</v>
      </c>
      <c r="C22" s="65">
        <v>16033.85</v>
      </c>
      <c r="D22" s="62">
        <f t="shared" si="2"/>
        <v>100</v>
      </c>
      <c r="E22" s="63">
        <f t="shared" si="3"/>
        <v>0</v>
      </c>
    </row>
    <row r="23" spans="1:5" ht="66.75" customHeight="1" hidden="1">
      <c r="A23" s="57" t="s">
        <v>24</v>
      </c>
      <c r="B23" s="65"/>
      <c r="C23" s="65"/>
      <c r="D23" s="62" t="e">
        <f t="shared" si="2"/>
        <v>#DIV/0!</v>
      </c>
      <c r="E23" s="63">
        <f t="shared" si="3"/>
        <v>0</v>
      </c>
    </row>
    <row r="24" spans="1:5" ht="62.25" customHeight="1" hidden="1">
      <c r="A24" s="58" t="s">
        <v>47</v>
      </c>
      <c r="B24" s="65">
        <v>5635</v>
      </c>
      <c r="C24" s="62"/>
      <c r="D24" s="62">
        <f t="shared" si="2"/>
        <v>0</v>
      </c>
      <c r="E24" s="63">
        <f t="shared" si="3"/>
        <v>-5635</v>
      </c>
    </row>
    <row r="25" spans="1:5" ht="63" customHeight="1">
      <c r="A25" s="57" t="s">
        <v>24</v>
      </c>
      <c r="B25" s="65">
        <v>30</v>
      </c>
      <c r="C25" s="62"/>
      <c r="D25" s="62">
        <f t="shared" si="2"/>
        <v>0</v>
      </c>
      <c r="E25" s="63">
        <f t="shared" si="3"/>
        <v>-30</v>
      </c>
    </row>
    <row r="26" spans="1:5" ht="50.25" customHeight="1">
      <c r="A26" s="57" t="s">
        <v>45</v>
      </c>
      <c r="B26" s="65">
        <v>154.23567</v>
      </c>
      <c r="C26" s="65">
        <v>97.1576</v>
      </c>
      <c r="D26" s="62">
        <f t="shared" si="2"/>
        <v>62.992950982091244</v>
      </c>
      <c r="E26" s="63">
        <f t="shared" si="3"/>
        <v>-57.07807</v>
      </c>
    </row>
    <row r="27" spans="1:5" ht="48.75" customHeight="1" thickBot="1">
      <c r="A27" s="57" t="s">
        <v>25</v>
      </c>
      <c r="B27" s="65">
        <v>1288.4</v>
      </c>
      <c r="C27" s="65">
        <v>1242.73523</v>
      </c>
      <c r="D27" s="62">
        <f t="shared" si="2"/>
        <v>96.4556993169823</v>
      </c>
      <c r="E27" s="63">
        <f t="shared" si="3"/>
        <v>-45.66477000000009</v>
      </c>
    </row>
    <row r="28" spans="1:5" ht="8.25" customHeight="1" hidden="1" thickBot="1">
      <c r="A28" s="13" t="s">
        <v>26</v>
      </c>
      <c r="B28" s="47"/>
      <c r="C28" s="47"/>
      <c r="D28" s="47" t="e">
        <f t="shared" si="2"/>
        <v>#DIV/0!</v>
      </c>
      <c r="E28" s="48">
        <f t="shared" si="3"/>
        <v>0</v>
      </c>
    </row>
    <row r="29" spans="1:5" ht="35.25" customHeight="1" thickBot="1">
      <c r="A29" s="26" t="s">
        <v>31</v>
      </c>
      <c r="B29" s="41">
        <f>B10+B12+B14+B15+B16+B17+B18+B22+B25+B26+B27</f>
        <v>129621.65242999999</v>
      </c>
      <c r="C29" s="41">
        <f>C10+C12+C14+C15+C16+C17+C18+C22+C25+C26+C27</f>
        <v>102624.21137000002</v>
      </c>
      <c r="D29" s="41">
        <f t="shared" si="2"/>
        <v>79.17212089656125</v>
      </c>
      <c r="E29" s="42">
        <f t="shared" si="3"/>
        <v>-26997.44105999997</v>
      </c>
    </row>
    <row r="30" spans="1:5" ht="54" customHeight="1">
      <c r="A30" s="30" t="s">
        <v>12</v>
      </c>
      <c r="B30" s="49">
        <f>SUM(B32:B37)</f>
        <v>13854.487</v>
      </c>
      <c r="C30" s="49">
        <f>SUM(C32:C37)</f>
        <v>12623.082480000001</v>
      </c>
      <c r="D30" s="49">
        <f aca="true" t="shared" si="4" ref="D30:D37">C30/B30*100</f>
        <v>91.11187213211144</v>
      </c>
      <c r="E30" s="50">
        <f aca="true" t="shared" si="5" ref="E30:E37">C30-B30</f>
        <v>-1231.4045199999982</v>
      </c>
    </row>
    <row r="31" spans="1:5" ht="17.25" customHeight="1" hidden="1">
      <c r="A31" s="22" t="s">
        <v>29</v>
      </c>
      <c r="B31" s="38"/>
      <c r="C31" s="38"/>
      <c r="D31" s="51" t="e">
        <f t="shared" si="4"/>
        <v>#DIV/0!</v>
      </c>
      <c r="E31" s="52">
        <f t="shared" si="5"/>
        <v>0</v>
      </c>
    </row>
    <row r="32" spans="1:5" ht="141.75" customHeight="1">
      <c r="A32" s="21" t="s">
        <v>39</v>
      </c>
      <c r="B32" s="59">
        <v>831.4</v>
      </c>
      <c r="C32" s="59"/>
      <c r="D32" s="60">
        <f>C32/B32*100</f>
        <v>0</v>
      </c>
      <c r="E32" s="61">
        <f>C32-B32</f>
        <v>-831.4</v>
      </c>
    </row>
    <row r="33" spans="1:5" ht="95.25" customHeight="1">
      <c r="A33" s="21" t="s">
        <v>30</v>
      </c>
      <c r="B33" s="59">
        <v>6152.266</v>
      </c>
      <c r="C33" s="59">
        <v>6152.26568</v>
      </c>
      <c r="D33" s="60">
        <f t="shared" si="4"/>
        <v>99.99999479866443</v>
      </c>
      <c r="E33" s="61">
        <f t="shared" si="5"/>
        <v>-0.00031999999919207767</v>
      </c>
    </row>
    <row r="34" spans="1:5" ht="24.75" customHeight="1" hidden="1">
      <c r="A34" s="21" t="s">
        <v>41</v>
      </c>
      <c r="B34" s="59"/>
      <c r="C34" s="59"/>
      <c r="D34" s="60" t="e">
        <f t="shared" si="4"/>
        <v>#DIV/0!</v>
      </c>
      <c r="E34" s="61">
        <f t="shared" si="5"/>
        <v>0</v>
      </c>
    </row>
    <row r="35" spans="1:5" ht="21.75" customHeight="1" hidden="1">
      <c r="A35" s="21" t="s">
        <v>43</v>
      </c>
      <c r="B35" s="59"/>
      <c r="C35" s="59"/>
      <c r="D35" s="60" t="e">
        <f t="shared" si="4"/>
        <v>#DIV/0!</v>
      </c>
      <c r="E35" s="61">
        <f t="shared" si="5"/>
        <v>0</v>
      </c>
    </row>
    <row r="36" spans="1:5" ht="99.75" customHeight="1">
      <c r="A36" s="21" t="s">
        <v>49</v>
      </c>
      <c r="B36" s="59">
        <v>6470.821</v>
      </c>
      <c r="C36" s="59">
        <v>6470.8168</v>
      </c>
      <c r="D36" s="60">
        <f t="shared" si="4"/>
        <v>99.99993509324396</v>
      </c>
      <c r="E36" s="61">
        <f t="shared" si="5"/>
        <v>-0.004200000000309956</v>
      </c>
    </row>
    <row r="37" spans="1:5" ht="55.5" customHeight="1" thickBot="1">
      <c r="A37" s="21" t="s">
        <v>40</v>
      </c>
      <c r="B37" s="59">
        <v>400</v>
      </c>
      <c r="C37" s="59"/>
      <c r="D37" s="60">
        <f t="shared" si="4"/>
        <v>0</v>
      </c>
      <c r="E37" s="61">
        <f t="shared" si="5"/>
        <v>-400</v>
      </c>
    </row>
    <row r="38" spans="1:5" ht="39" customHeight="1" thickBot="1">
      <c r="A38" s="26" t="s">
        <v>7</v>
      </c>
      <c r="B38" s="45">
        <f>B29+B30</f>
        <v>143476.13942999998</v>
      </c>
      <c r="C38" s="45">
        <f>C29+C30</f>
        <v>115247.29385000002</v>
      </c>
      <c r="D38" s="45">
        <f>C38/B38*100</f>
        <v>80.32505914074136</v>
      </c>
      <c r="E38" s="46">
        <f>C38-B38</f>
        <v>-28228.845579999965</v>
      </c>
    </row>
    <row r="39" spans="1:5" ht="63.75" customHeight="1" thickBot="1">
      <c r="A39" s="36" t="s">
        <v>48</v>
      </c>
      <c r="B39" s="53">
        <v>-18588.38695</v>
      </c>
      <c r="C39" s="53">
        <v>-25.85976</v>
      </c>
      <c r="D39" s="53">
        <f>C39/B39*100</f>
        <v>0.1391178270043491</v>
      </c>
      <c r="E39" s="54">
        <f>C39-B39</f>
        <v>18562.52719</v>
      </c>
    </row>
    <row r="40" spans="1:5" ht="43.5" customHeight="1" thickBot="1">
      <c r="A40" s="29" t="s">
        <v>35</v>
      </c>
      <c r="B40" s="41">
        <f>B38+B39</f>
        <v>124887.75247999998</v>
      </c>
      <c r="C40" s="41">
        <f>C38+C39</f>
        <v>115221.43409000001</v>
      </c>
      <c r="D40" s="41">
        <f>C40/B40*100</f>
        <v>92.25999491699719</v>
      </c>
      <c r="E40" s="42">
        <f>C40-B40</f>
        <v>-9666.318389999971</v>
      </c>
    </row>
    <row r="41" spans="1:5" s="15" customFormat="1" ht="33.75" customHeight="1">
      <c r="A41" s="85"/>
      <c r="B41" s="85"/>
      <c r="C41" s="85"/>
      <c r="D41" s="85"/>
      <c r="E41" s="14"/>
    </row>
    <row r="42" spans="1:5" s="15" customFormat="1" ht="21" customHeight="1">
      <c r="A42" s="16"/>
      <c r="B42" s="31">
        <f>B38+B39</f>
        <v>124887.75247999998</v>
      </c>
      <c r="C42" s="17">
        <f>C38+C39</f>
        <v>115221.43409000001</v>
      </c>
      <c r="D42" s="16"/>
      <c r="E42" s="14"/>
    </row>
    <row r="43" spans="1:5" s="15" customFormat="1" ht="21" customHeight="1">
      <c r="A43" s="84"/>
      <c r="B43" s="84"/>
      <c r="C43" s="16"/>
      <c r="D43" s="16"/>
      <c r="E43" s="14"/>
    </row>
    <row r="44" spans="2:3" ht="12.75">
      <c r="B44" s="1"/>
      <c r="C44" s="1"/>
    </row>
    <row r="45" spans="1:3" ht="12.75">
      <c r="A45" s="1" t="s">
        <v>28</v>
      </c>
      <c r="B45" s="4">
        <f>'с-ф  доходи'!B27-' видатки с-ф'!B40</f>
        <v>-1175.8632099999668</v>
      </c>
      <c r="C45" s="4">
        <f>'с-ф  доходи'!C27-' видатки с-ф'!C40</f>
        <v>332.7261199999921</v>
      </c>
    </row>
    <row r="46" spans="1:3" ht="25.5" customHeight="1">
      <c r="A46" s="1" t="s">
        <v>27</v>
      </c>
      <c r="B46" s="18"/>
      <c r="C46" s="4">
        <v>332.72612</v>
      </c>
    </row>
  </sheetData>
  <sheetProtection/>
  <mergeCells count="10">
    <mergeCell ref="A43:B43"/>
    <mergeCell ref="A41:D41"/>
    <mergeCell ref="E5:E6"/>
    <mergeCell ref="A1:E1"/>
    <mergeCell ref="B5:B7"/>
    <mergeCell ref="A5:A7"/>
    <mergeCell ref="C5:C7"/>
    <mergeCell ref="D5:D7"/>
    <mergeCell ref="A3:E3"/>
    <mergeCell ref="A2:E2"/>
  </mergeCells>
  <printOptions horizontalCentered="1" verticalCentered="1"/>
  <pageMargins left="0.05" right="0" top="0.25" bottom="0.19" header="0.1968503937007874" footer="0.19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</dc:creator>
  <cp:keywords/>
  <dc:description/>
  <cp:lastModifiedBy>USER</cp:lastModifiedBy>
  <cp:lastPrinted>2007-02-28T09:27:52Z</cp:lastPrinted>
  <dcterms:created xsi:type="dcterms:W3CDTF">2003-03-11T08:59:05Z</dcterms:created>
  <dcterms:modified xsi:type="dcterms:W3CDTF">2017-06-29T06:54:31Z</dcterms:modified>
  <cp:category/>
  <cp:version/>
  <cp:contentType/>
  <cp:contentStatus/>
</cp:coreProperties>
</file>