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05" tabRatio="597" activeTab="0"/>
  </bookViews>
  <sheets>
    <sheet name="Дод.4" sheetId="1" r:id="rId1"/>
  </sheets>
  <definedNames>
    <definedName name="_xlnm.Print_Titles" localSheetId="0">'Дод.4'!$A:$B</definedName>
    <definedName name="_xlnm.Print_Area" localSheetId="0">'Дод.4'!$A$1:$W$40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<sst xmlns="http://schemas.openxmlformats.org/spreadsheetml/2006/main" count="81" uniqueCount="77">
  <si>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Назва місцевого бюджету адміністративно-територіальної одиниці  </t>
  </si>
  <si>
    <t>Міжбюджетні трансферти</t>
  </si>
  <si>
    <t>Загальний фонд</t>
  </si>
  <si>
    <t>м. Кузнецовськ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</si>
  <si>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</si>
  <si>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</si>
  <si>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</si>
  <si>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</si>
  <si>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</si>
  <si>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</si>
  <si>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</si>
  <si>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</si>
  <si>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 xml:space="preserve">          Додаток № 4</t>
  </si>
  <si>
    <t xml:space="preserve">                      до рішення Рівненської  обласної ради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</si>
  <si>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</si>
  <si>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</si>
  <si>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</si>
  <si>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</si>
  <si>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</si>
  <si>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</si>
  <si>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</si>
  <si>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</si>
  <si>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</si>
  <si>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</si>
  <si>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</si>
  <si>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</si>
  <si>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</si>
  <si>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</si>
  <si>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</si>
  <si>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</si>
  <si>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</t>
  </si>
  <si>
    <t>Інші субвенції з обласного бюджету</t>
  </si>
  <si>
    <t>Код бюджету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</si>
  <si>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</si>
  <si>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</si>
  <si>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</si>
  <si>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</si>
  <si>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</si>
  <si>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</si>
  <si>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</si>
  <si>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</si>
  <si>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</si>
  <si>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</si>
  <si>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</si>
  <si>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</si>
  <si>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</si>
  <si>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</si>
  <si>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</si>
  <si>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</si>
  <si>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(грн.)</t>
  </si>
  <si>
    <t>Спеціальний фонд</t>
  </si>
  <si>
    <t>від ________2012  року №____</t>
  </si>
  <si>
    <t>Зміни показників міжбюджетних трансфертів між державним бюджетом, обласним бюджетом та іншими бюджетами на 2012 рік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</si>
  <si>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</si>
  <si>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Заступник голови обласної ради</t>
  </si>
  <si>
    <t>Додаткова дотація з державного бюджету на:</t>
  </si>
  <si>
    <t>покращення надання соціальних послуг найуразливішим верствам населення</t>
  </si>
  <si>
    <t xml:space="preserve">оплату праці працівників бюджетних установ </t>
  </si>
  <si>
    <t>підвищення рівня матеріального забезпечення інвалідів І чи ІІ групи внаслідок психічного розладу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</si>
  <si>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</si>
  <si>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</si>
  <si>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Субвенція з державного бюджету місцевим бюджетам на фінансування  Програм-переможців Всеукраїнського конкурсу проектів та програм розвитку місцевого самоврядування 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</si>
  <si>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</si>
  <si>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на виконання заходу "Забезпечення екологічно безпечного перевезення та утилізації відпрацьованих люмінесцентних ламп в с.Шубків Рівненського району"</t>
  </si>
  <si>
    <t>Програма електрифікації новозбудованих вулиць сільських населених пунктів області на період до 2015 року</t>
  </si>
  <si>
    <t>на виконання програми електрифікації новозбудованих вулиць сільських населених пунктів області на період до 2015 року</t>
  </si>
  <si>
    <t xml:space="preserve">М.П.Кривко </t>
  </si>
  <si>
    <t xml:space="preserve"> на виконання комплексної програми забезпечення містобудівною документацією населених пунктів та територій Рівненської області на 2011-2015 роки</t>
  </si>
  <si>
    <t>на  щорічний конкурс "Населений пункт найкращого благоустрою і підтримки громадського порядку" в області</t>
  </si>
  <si>
    <t>на виконання заходу "Виконання заходів з ліквідації пожеж торфовищ та їх наслідків на території земель запасу Воскодавської і Горбаківської сільських рад Гощанського району"</t>
  </si>
  <si>
    <t>для організації участі народного аматорського ансамблю танцю "Веселка" у світовій фольклоріаді</t>
  </si>
  <si>
    <t xml:space="preserve">  на обласну програму діагностики, лікування та профілактики вірусних гепатитів на 2010-2014 роки</t>
  </si>
  <si>
    <t>Cубвенція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</si>
  <si>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</si>
  <si>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придбання медичного автотранспорту та обладнання для закладів охорони здоров'я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</si>
  <si>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</si>
  <si>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на соціально-економічний розвиток на капітальний ремонт клубу с.Катеринівка Немовицької  сільської ради Сарненського району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</si>
</sst>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00000"/>
    <numFmt numFmtId="184" formatCode="0.000000"/>
    <numFmt numFmtId="185" formatCode="0.00000"/>
    <numFmt numFmtId="186" formatCode="#,##0.0"/>
    <numFmt numFmtId="187" formatCode="0.00000000"/>
    <numFmt numFmtId="188" formatCode="#,##0.0000"/>
    <numFmt numFmtId="189" formatCode="#,##0.00000"/>
    <numFmt numFmtId="190" formatCode="#,##0.0_ ;\-#,##0.0\ "/>
    <numFmt numFmtId="191" formatCode="#,##0.000000"/>
    <numFmt numFmtId="192" formatCode="#,##0.000"/>
    <numFmt numFmtId="193" formatCode="#,##0.0\ _г_р_н_."/>
    <numFmt numFmtId="194" formatCode="0.000000000000000"/>
    <numFmt numFmtId="195" formatCode="_-* #,##0.0_р_._-;\-* #,##0.0_р_._-;_-* &quot;-&quot;??_р_._-;_-@_-"/>
    <numFmt numFmtId="196" formatCode="#,##0.0_);\-#,##0.0"/>
    <numFmt numFmtId="197" formatCode="\+0.0"/>
    <numFmt numFmtId="198" formatCode="0.000000000"/>
    <numFmt numFmtId="199" formatCode="&quot;0&quot;0"/>
    <numFmt numFmtId="200" formatCode="0.0;[Red]0.0"/>
    <numFmt numFmtId="201" formatCode="#,##0.000_);\-#,##0.000"/>
    <numFmt numFmtId="202" formatCode="0.0000000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0"/>
    <numFmt numFmtId="208" formatCode="0.00000000000000000"/>
    <numFmt numFmtId="209" formatCode="0.000000000000000000"/>
    <numFmt numFmtId="210" formatCode="0.0000000000000000000"/>
    <numFmt numFmtId="211" formatCode="0.00000000000000000000"/>
    <numFmt numFmtId="212" formatCode="0.000000000000000000000"/>
    <numFmt numFmtId="213" formatCode="0.0000000000000000000000"/>
    <numFmt numFmtId="214" formatCode="0.00000000000000000000000"/>
    <numFmt numFmtId="215" formatCode="#,##0.0_ ;[Red]\-#,##0.0\ "/>
    <numFmt numFmtId="216" formatCode="#,##0.00_ ;\-#,##0.00\ "/>
    <numFmt numFmtId="217" formatCode="0.0%"/>
    <numFmt numFmtId="218" formatCode="#,##0.000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_р_."/>
    <numFmt numFmtId="224" formatCode="#,##0_р_."/>
    <numFmt numFmtId="225" formatCode="_-* #,##0.0\ _г_р_н_._-;\-* #,##0.0\ _г_р_н_._-;_-* &quot;-&quot;??\ _г_р_н_._-;_-@_-"/>
    <numFmt numFmtId="226" formatCode="_-* #,##0\ _г_р_н_._-;\-* #,##0\ _г_р_н_._-;_-* &quot;-&quot;??\ _г_р_н_._-;_-@_-"/>
  </numFmts>
  <fonts count="53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name val="Times New Roman Cyr"/>
      <family val="0"/>
    </font>
    <font>
      <b/>
      <sz val="16"/>
      <color indexed="8"/>
      <name val="Times New Roman CYR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3" fillId="0" borderId="10" xfId="54" applyFont="1" applyBorder="1" applyAlignment="1">
      <alignment vertical="top"/>
      <protection/>
    </xf>
    <xf numFmtId="0" fontId="13" fillId="0" borderId="10" xfId="54" applyFont="1" applyBorder="1" applyAlignment="1">
      <alignment vertical="center"/>
      <protection/>
    </xf>
    <xf numFmtId="0" fontId="13" fillId="0" borderId="10" xfId="54" applyFont="1" applyBorder="1" applyAlignment="1">
      <alignment horizontal="left" vertical="center"/>
      <protection/>
    </xf>
    <xf numFmtId="0" fontId="13" fillId="0" borderId="10" xfId="54" applyFont="1" applyBorder="1" applyAlignment="1">
      <alignment vertical="top" wrapText="1"/>
      <protection/>
    </xf>
    <xf numFmtId="0" fontId="1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10" xfId="54" applyFont="1" applyFill="1" applyBorder="1" applyAlignment="1">
      <alignment vertical="top"/>
      <protection/>
    </xf>
    <xf numFmtId="0" fontId="15" fillId="4" borderId="10" xfId="54" applyFont="1" applyFill="1" applyBorder="1" applyAlignment="1">
      <alignment horizontal="center" vertical="center" wrapText="1"/>
      <protection/>
    </xf>
    <xf numFmtId="3" fontId="9" fillId="0" borderId="0" xfId="0" applyNumberFormat="1" applyFont="1" applyAlignment="1">
      <alignment/>
    </xf>
    <xf numFmtId="4" fontId="8" fillId="0" borderId="10" xfId="54" applyNumberFormat="1" applyFont="1" applyFill="1" applyBorder="1" applyAlignment="1">
      <alignment/>
      <protection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3" fontId="7" fillId="4" borderId="0" xfId="54" applyNumberFormat="1" applyFont="1" applyFill="1" applyBorder="1" applyAlignment="1">
      <alignment/>
      <protection/>
    </xf>
    <xf numFmtId="0" fontId="9" fillId="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9" fillId="4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" fontId="8" fillId="0" borderId="10" xfId="54" applyNumberFormat="1" applyFont="1" applyFill="1" applyBorder="1" applyAlignment="1">
      <alignment/>
      <protection/>
    </xf>
    <xf numFmtId="3" fontId="7" fillId="4" borderId="10" xfId="54" applyNumberFormat="1" applyFont="1" applyFill="1" applyBorder="1" applyAlignment="1">
      <alignment/>
      <protection/>
    </xf>
    <xf numFmtId="49" fontId="16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/>
    </xf>
    <xf numFmtId="4" fontId="7" fillId="4" borderId="10" xfId="54" applyNumberFormat="1" applyFont="1" applyFill="1" applyBorder="1" applyAlignment="1">
      <alignment/>
      <protection/>
    </xf>
    <xf numFmtId="3" fontId="9" fillId="0" borderId="10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8" fillId="4" borderId="10" xfId="54" applyFont="1" applyFill="1" applyBorder="1" applyAlignment="1">
      <alignment horizontal="left" vertical="center" wrapText="1"/>
      <protection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0" xfId="0" applyNumberFormat="1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K162"/>
  <sheetViews>
    <sheetView showZeros="0" tabSelected="1" view="pageBreakPreview" zoomScaleSheetLayoutView="100" zoomScalePageLayoutView="0" workbookViewId="0" topLeftCell="A7">
      <pane xSplit="2" ySplit="7" topLeftCell="S40" activePane="bottomRight" state="frozen"/>
      <selection pane="topLeft" activeCell="A7" sqref="A7"/>
      <selection pane="topRight" activeCell="C7" sqref="C7"/>
      <selection pane="bottomLeft" activeCell="A14" sqref="A14"/>
      <selection pane="bottomRight" activeCell="X12" sqref="X12:X15"/>
    </sheetView>
  </sheetViews>
  <sheetFormatPr defaultColWidth="9.00390625" defaultRowHeight="12.75"/>
  <cols>
    <col min="1" max="1" width="11.875" style="1" customWidth="1"/>
    <col min="2" max="2" width="23.875" style="1" customWidth="1"/>
    <col min="3" max="3" width="13.25390625" style="1" customWidth="1"/>
    <col min="4" max="4" width="12.75390625" style="1" customWidth="1"/>
    <col min="5" max="5" width="13.25390625" style="1" customWidth="1"/>
    <col min="6" max="6" width="17.875" style="1" customWidth="1"/>
    <col min="7" max="7" width="29.625" style="1" customWidth="1"/>
    <col min="8" max="8" width="17.75390625" style="1" customWidth="1"/>
    <col min="9" max="9" width="17.875" style="1" customWidth="1"/>
    <col min="10" max="10" width="18.625" style="1" customWidth="1"/>
    <col min="11" max="11" width="21.125" style="1" customWidth="1"/>
    <col min="12" max="12" width="15.875" style="1" customWidth="1"/>
    <col min="13" max="13" width="18.375" style="1" customWidth="1"/>
    <col min="14" max="14" width="12.125" style="1" customWidth="1"/>
    <col min="15" max="15" width="13.625" style="1" customWidth="1"/>
    <col min="16" max="16" width="17.625" style="1" customWidth="1"/>
    <col min="17" max="17" width="14.125" style="1" customWidth="1"/>
    <col min="18" max="18" width="19.125" style="1" customWidth="1"/>
    <col min="19" max="19" width="20.125" style="1" customWidth="1"/>
    <col min="20" max="20" width="20.00390625" style="1" customWidth="1"/>
    <col min="21" max="21" width="14.25390625" style="1" customWidth="1"/>
    <col min="22" max="22" width="16.625" style="1" customWidth="1"/>
    <col min="23" max="23" width="14.00390625" style="1" customWidth="1"/>
    <col min="24" max="24" width="19.25390625" style="1" customWidth="1"/>
    <col min="25" max="25" width="14.125" style="1" customWidth="1"/>
    <col min="26" max="26" width="14.25390625" style="1" bestFit="1" customWidth="1"/>
    <col min="27" max="16384" width="9.125" style="1" customWidth="1"/>
  </cols>
  <sheetData>
    <row r="1" spans="11:23" ht="13.5" customHeight="1">
      <c r="K1" s="36" t="s">
        <v>12</v>
      </c>
      <c r="L1" s="36"/>
      <c r="M1" s="36"/>
      <c r="N1" s="36"/>
      <c r="O1" s="36"/>
      <c r="P1" s="36"/>
      <c r="Q1" s="36"/>
      <c r="R1" s="36"/>
      <c r="S1" s="2"/>
      <c r="T1" s="2"/>
      <c r="U1" s="2"/>
      <c r="V1" s="2"/>
      <c r="W1" s="36"/>
    </row>
    <row r="2" spans="11:23" ht="13.5" customHeight="1">
      <c r="K2" s="32" t="s">
        <v>13</v>
      </c>
      <c r="L2" s="32"/>
      <c r="M2" s="32"/>
      <c r="N2" s="32"/>
      <c r="O2" s="32"/>
      <c r="P2" s="32"/>
      <c r="Q2" s="32"/>
      <c r="R2" s="32"/>
      <c r="S2" s="2"/>
      <c r="T2" s="2"/>
      <c r="U2" s="2"/>
      <c r="V2" s="2"/>
      <c r="W2" s="32"/>
    </row>
    <row r="3" spans="11:23" ht="13.5" customHeight="1">
      <c r="K3" s="15" t="s">
        <v>51</v>
      </c>
      <c r="L3" s="15"/>
      <c r="M3" s="15"/>
      <c r="N3" s="15"/>
      <c r="O3" s="15"/>
      <c r="P3" s="15"/>
      <c r="Q3" s="15"/>
      <c r="R3" s="15"/>
      <c r="S3" s="2"/>
      <c r="T3" s="2"/>
      <c r="U3" s="2"/>
      <c r="V3" s="2"/>
      <c r="W3" s="15"/>
    </row>
    <row r="4" spans="2:23" ht="10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9.75" customHeight="1">
      <c r="A5" s="9"/>
      <c r="B5" s="9"/>
      <c r="C5" s="50" t="s">
        <v>52</v>
      </c>
      <c r="D5" s="50"/>
      <c r="E5" s="50"/>
      <c r="F5" s="50"/>
      <c r="G5" s="50"/>
      <c r="H5" s="50"/>
      <c r="I5" s="50"/>
      <c r="J5" s="50"/>
      <c r="K5" s="50"/>
      <c r="L5" s="7"/>
      <c r="M5" s="7"/>
      <c r="N5" s="7"/>
      <c r="O5" s="7"/>
      <c r="P5" s="9"/>
      <c r="Q5" s="9"/>
      <c r="R5" s="9"/>
      <c r="S5" s="9"/>
      <c r="T5" s="9"/>
      <c r="U5" s="9"/>
      <c r="V5" s="9"/>
      <c r="W5" s="9"/>
    </row>
    <row r="6" spans="1:22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7"/>
      <c r="T6" s="7"/>
      <c r="U6" s="7"/>
      <c r="V6" s="7"/>
    </row>
    <row r="7" spans="1:24" ht="10.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3" t="s">
        <v>49</v>
      </c>
      <c r="L7" s="3"/>
      <c r="M7" s="3"/>
      <c r="N7" s="3"/>
      <c r="O7" s="3"/>
      <c r="P7" s="4"/>
      <c r="Q7" s="4"/>
      <c r="R7" s="4"/>
      <c r="S7" s="4"/>
      <c r="T7" s="4"/>
      <c r="U7" s="4"/>
      <c r="V7" s="4"/>
      <c r="W7" s="3" t="s">
        <v>49</v>
      </c>
      <c r="X7" s="3"/>
    </row>
    <row r="8" spans="1:30" ht="15" customHeight="1">
      <c r="A8" s="57" t="s">
        <v>32</v>
      </c>
      <c r="B8" s="58" t="s">
        <v>0</v>
      </c>
      <c r="C8" s="54" t="s">
        <v>1</v>
      </c>
      <c r="D8" s="55"/>
      <c r="E8" s="55"/>
      <c r="F8" s="55"/>
      <c r="G8" s="55"/>
      <c r="H8" s="55"/>
      <c r="I8" s="55"/>
      <c r="J8" s="55"/>
      <c r="K8" s="56"/>
      <c r="L8" s="39"/>
      <c r="M8" s="39"/>
      <c r="N8" s="39"/>
      <c r="O8" s="39"/>
      <c r="P8" s="55" t="s">
        <v>1</v>
      </c>
      <c r="Q8" s="55"/>
      <c r="R8" s="55"/>
      <c r="S8" s="55"/>
      <c r="T8" s="55"/>
      <c r="U8" s="39"/>
      <c r="V8" s="39"/>
      <c r="W8" s="51" t="s">
        <v>30</v>
      </c>
      <c r="X8" s="24"/>
      <c r="Y8" s="16"/>
      <c r="Z8" s="16"/>
      <c r="AA8" s="16"/>
      <c r="AB8" s="16"/>
      <c r="AC8" s="16"/>
      <c r="AD8" s="16"/>
    </row>
    <row r="9" spans="1:30" ht="15" customHeight="1">
      <c r="A9" s="57"/>
      <c r="B9" s="58"/>
      <c r="C9" s="54" t="s">
        <v>2</v>
      </c>
      <c r="D9" s="55"/>
      <c r="E9" s="55"/>
      <c r="F9" s="55"/>
      <c r="G9" s="55"/>
      <c r="H9" s="55"/>
      <c r="I9" s="55"/>
      <c r="J9" s="55"/>
      <c r="K9" s="56"/>
      <c r="L9" s="54" t="s">
        <v>2</v>
      </c>
      <c r="M9" s="55"/>
      <c r="N9" s="55"/>
      <c r="O9" s="56"/>
      <c r="P9" s="54" t="s">
        <v>50</v>
      </c>
      <c r="Q9" s="55"/>
      <c r="R9" s="55"/>
      <c r="S9" s="55"/>
      <c r="T9" s="55"/>
      <c r="U9" s="39"/>
      <c r="V9" s="39"/>
      <c r="W9" s="51"/>
      <c r="X9" s="24"/>
      <c r="Y9" s="16"/>
      <c r="Z9" s="16"/>
      <c r="AA9" s="16"/>
      <c r="AB9" s="16"/>
      <c r="AC9" s="16"/>
      <c r="AD9" s="16"/>
    </row>
    <row r="10" spans="1:141" ht="37.5" customHeight="1">
      <c r="A10" s="57"/>
      <c r="B10" s="58"/>
      <c r="C10" s="47" t="s">
        <v>55</v>
      </c>
      <c r="D10" s="48"/>
      <c r="E10" s="49"/>
      <c r="F10" s="46" t="s">
        <v>59</v>
      </c>
      <c r="G10" s="46" t="s">
        <v>60</v>
      </c>
      <c r="H10" s="46" t="s">
        <v>61</v>
      </c>
      <c r="I10" s="44" t="s">
        <v>72</v>
      </c>
      <c r="J10" s="44" t="s">
        <v>73</v>
      </c>
      <c r="K10" s="46" t="s">
        <v>62</v>
      </c>
      <c r="L10" s="47" t="s">
        <v>31</v>
      </c>
      <c r="M10" s="48"/>
      <c r="N10" s="48"/>
      <c r="O10" s="49"/>
      <c r="P10" s="46" t="s">
        <v>53</v>
      </c>
      <c r="Q10" s="44" t="s">
        <v>74</v>
      </c>
      <c r="R10" s="44" t="s">
        <v>75</v>
      </c>
      <c r="S10" s="60" t="s">
        <v>31</v>
      </c>
      <c r="T10" s="61"/>
      <c r="U10" s="61"/>
      <c r="V10" s="62"/>
      <c r="W10" s="51"/>
      <c r="X10" s="24"/>
      <c r="Y10" s="17"/>
      <c r="Z10" s="17"/>
      <c r="AA10" s="17"/>
      <c r="AB10" s="17"/>
      <c r="AC10" s="17"/>
      <c r="AD10" s="1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</row>
    <row r="11" spans="1:141" ht="18" customHeight="1">
      <c r="A11" s="57"/>
      <c r="B11" s="58"/>
      <c r="C11" s="44" t="s">
        <v>56</v>
      </c>
      <c r="D11" s="44" t="s">
        <v>57</v>
      </c>
      <c r="E11" s="44" t="s">
        <v>58</v>
      </c>
      <c r="F11" s="46"/>
      <c r="G11" s="46"/>
      <c r="H11" s="46"/>
      <c r="I11" s="59"/>
      <c r="J11" s="59"/>
      <c r="K11" s="46"/>
      <c r="L11" s="44" t="s">
        <v>68</v>
      </c>
      <c r="M11" s="44" t="s">
        <v>67</v>
      </c>
      <c r="N11" s="44" t="s">
        <v>71</v>
      </c>
      <c r="O11" s="44" t="s">
        <v>70</v>
      </c>
      <c r="P11" s="46"/>
      <c r="Q11" s="59"/>
      <c r="R11" s="59"/>
      <c r="S11" s="52" t="s">
        <v>69</v>
      </c>
      <c r="T11" s="46" t="s">
        <v>63</v>
      </c>
      <c r="U11" s="44" t="s">
        <v>65</v>
      </c>
      <c r="V11" s="44" t="s">
        <v>76</v>
      </c>
      <c r="W11" s="51"/>
      <c r="X11" s="24"/>
      <c r="Y11" s="17"/>
      <c r="Z11" s="17"/>
      <c r="AA11" s="17"/>
      <c r="AB11" s="17"/>
      <c r="AC11" s="17"/>
      <c r="AD11" s="1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</row>
    <row r="12" spans="1:141" ht="102" customHeight="1">
      <c r="A12" s="57"/>
      <c r="B12" s="58"/>
      <c r="C12" s="45"/>
      <c r="D12" s="45"/>
      <c r="E12" s="45"/>
      <c r="F12" s="46"/>
      <c r="G12" s="46"/>
      <c r="H12" s="46"/>
      <c r="I12" s="45"/>
      <c r="J12" s="45"/>
      <c r="K12" s="46"/>
      <c r="L12" s="45"/>
      <c r="M12" s="45"/>
      <c r="N12" s="45"/>
      <c r="O12" s="45"/>
      <c r="P12" s="46"/>
      <c r="Q12" s="45"/>
      <c r="R12" s="45"/>
      <c r="S12" s="53"/>
      <c r="T12" s="46"/>
      <c r="U12" s="45" t="s">
        <v>64</v>
      </c>
      <c r="V12" s="45"/>
      <c r="W12" s="51"/>
      <c r="X12" s="24"/>
      <c r="Y12" s="17"/>
      <c r="Z12" s="17"/>
      <c r="AA12" s="17"/>
      <c r="AB12" s="17"/>
      <c r="AC12" s="17"/>
      <c r="AD12" s="1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30" s="14" customFormat="1" ht="15" customHeight="1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  <c r="R13" s="18">
        <v>18</v>
      </c>
      <c r="S13" s="18">
        <v>19</v>
      </c>
      <c r="T13" s="18">
        <v>20</v>
      </c>
      <c r="U13" s="18">
        <v>21</v>
      </c>
      <c r="V13" s="18">
        <v>22</v>
      </c>
      <c r="W13" s="18">
        <v>23</v>
      </c>
      <c r="X13" s="25"/>
      <c r="Y13" s="19"/>
      <c r="Z13" s="19"/>
      <c r="AA13" s="19"/>
      <c r="AB13" s="19"/>
      <c r="AC13" s="19"/>
      <c r="AD13" s="19"/>
    </row>
    <row r="14" spans="1:30" ht="15" customHeight="1">
      <c r="A14" s="29">
        <v>17201000000</v>
      </c>
      <c r="B14" s="20" t="s">
        <v>9</v>
      </c>
      <c r="C14" s="20"/>
      <c r="D14" s="33">
        <v>5410800</v>
      </c>
      <c r="E14" s="20"/>
      <c r="F14" s="33">
        <v>5644400</v>
      </c>
      <c r="G14" s="33">
        <v>135000</v>
      </c>
      <c r="H14" s="33">
        <v>500000</v>
      </c>
      <c r="I14" s="33"/>
      <c r="J14" s="33"/>
      <c r="K14" s="33"/>
      <c r="L14" s="33"/>
      <c r="M14" s="33"/>
      <c r="N14" s="33">
        <v>200000</v>
      </c>
      <c r="O14" s="33"/>
      <c r="P14" s="33"/>
      <c r="Q14" s="33"/>
      <c r="R14" s="33"/>
      <c r="S14" s="23"/>
      <c r="T14" s="23"/>
      <c r="U14" s="23"/>
      <c r="V14" s="23"/>
      <c r="W14" s="38">
        <f>C14+D14+E14+F14+G14+H14+I14+J14+K14+L14+M14+N14+O14+P14+Q14+R14+S14+T14+U14+V14</f>
        <v>11890200</v>
      </c>
      <c r="X14" s="26"/>
      <c r="Y14" s="16"/>
      <c r="Z14" s="16"/>
      <c r="AA14" s="16"/>
      <c r="AB14" s="16"/>
      <c r="AC14" s="16"/>
      <c r="AD14" s="16"/>
    </row>
    <row r="15" spans="1:30" ht="15" customHeight="1">
      <c r="A15" s="29">
        <v>17202000000</v>
      </c>
      <c r="B15" s="20" t="s">
        <v>10</v>
      </c>
      <c r="C15" s="20"/>
      <c r="D15" s="33">
        <v>864500</v>
      </c>
      <c r="E15" s="20"/>
      <c r="F15" s="33">
        <v>1082000</v>
      </c>
      <c r="G15" s="33">
        <v>110000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8">
        <f>C15+D15+E15+F15+G15+H15+I15+J15+K15+L15+M15+N15+O15+P15+Q15+R15+S15+T15+U15+V15</f>
        <v>2056500</v>
      </c>
      <c r="X15" s="26"/>
      <c r="Y15" s="16"/>
      <c r="Z15" s="16"/>
      <c r="AA15" s="16"/>
      <c r="AB15" s="16"/>
      <c r="AC15" s="16"/>
      <c r="AD15" s="16"/>
    </row>
    <row r="16" spans="1:24" ht="15" customHeight="1">
      <c r="A16" s="29">
        <v>17203000000</v>
      </c>
      <c r="B16" s="10" t="s">
        <v>3</v>
      </c>
      <c r="C16" s="10"/>
      <c r="D16" s="33"/>
      <c r="E16" s="10"/>
      <c r="F16" s="33">
        <v>1154000</v>
      </c>
      <c r="G16" s="33"/>
      <c r="H16" s="33"/>
      <c r="I16" s="33"/>
      <c r="J16" s="33"/>
      <c r="K16" s="33"/>
      <c r="L16" s="33"/>
      <c r="M16" s="33"/>
      <c r="N16" s="33"/>
      <c r="O16" s="33"/>
      <c r="P16" s="33">
        <v>90655</v>
      </c>
      <c r="Q16" s="33"/>
      <c r="R16" s="33"/>
      <c r="S16" s="33"/>
      <c r="T16" s="33"/>
      <c r="U16" s="33"/>
      <c r="V16" s="33"/>
      <c r="W16" s="38">
        <f>C16+D16+E16+F16+G16+H16+I16+J16+K16+L16+M16+N16+O16+P16+Q16+R16+S16+T16+U16+V16</f>
        <v>1244655</v>
      </c>
      <c r="X16" s="26"/>
    </row>
    <row r="17" spans="1:24" ht="15" customHeight="1">
      <c r="A17" s="29">
        <v>17204000000</v>
      </c>
      <c r="B17" s="10" t="s">
        <v>11</v>
      </c>
      <c r="C17" s="10"/>
      <c r="D17" s="33">
        <v>803300</v>
      </c>
      <c r="E17" s="10"/>
      <c r="F17" s="33">
        <v>317000</v>
      </c>
      <c r="G17" s="33"/>
      <c r="H17" s="33"/>
      <c r="I17" s="33"/>
      <c r="J17" s="33"/>
      <c r="K17" s="33"/>
      <c r="L17" s="33">
        <v>7000</v>
      </c>
      <c r="M17" s="33"/>
      <c r="N17" s="33"/>
      <c r="O17" s="33"/>
      <c r="P17" s="33">
        <v>163300</v>
      </c>
      <c r="Q17" s="33"/>
      <c r="R17" s="33"/>
      <c r="S17" s="23"/>
      <c r="T17" s="33"/>
      <c r="U17" s="33"/>
      <c r="V17" s="33"/>
      <c r="W17" s="38">
        <f>C17+D17+E17+F17+G17+H17+I17+J17+K17+L17+M17+N17+O17+P17+Q17+R17+S17+T17+U17+V17</f>
        <v>1290600</v>
      </c>
      <c r="X17" s="26"/>
    </row>
    <row r="18" spans="1:24" ht="31.5" customHeight="1">
      <c r="A18" s="28"/>
      <c r="B18" s="41" t="s">
        <v>4</v>
      </c>
      <c r="C18" s="37">
        <f aca="true" t="shared" si="0" ref="C18:H18">SUM(C14:C17)</f>
        <v>0</v>
      </c>
      <c r="D18" s="34">
        <f t="shared" si="0"/>
        <v>7078600</v>
      </c>
      <c r="E18" s="37">
        <f t="shared" si="0"/>
        <v>0</v>
      </c>
      <c r="F18" s="34">
        <f t="shared" si="0"/>
        <v>8197400</v>
      </c>
      <c r="G18" s="34">
        <f t="shared" si="0"/>
        <v>245000</v>
      </c>
      <c r="H18" s="34">
        <f t="shared" si="0"/>
        <v>500000</v>
      </c>
      <c r="I18" s="34">
        <f>SUM(I14:I17)</f>
        <v>0</v>
      </c>
      <c r="J18" s="34">
        <f>SUM(J14:J17)</f>
        <v>0</v>
      </c>
      <c r="K18" s="34">
        <f aca="true" t="shared" si="1" ref="K18:T18">SUM(K14:K17)</f>
        <v>0</v>
      </c>
      <c r="L18" s="34">
        <f t="shared" si="1"/>
        <v>7000</v>
      </c>
      <c r="M18" s="34">
        <f t="shared" si="1"/>
        <v>0</v>
      </c>
      <c r="N18" s="34">
        <f t="shared" si="1"/>
        <v>200000</v>
      </c>
      <c r="O18" s="34">
        <f t="shared" si="1"/>
        <v>0</v>
      </c>
      <c r="P18" s="34">
        <f t="shared" si="1"/>
        <v>253955</v>
      </c>
      <c r="Q18" s="34"/>
      <c r="R18" s="34"/>
      <c r="S18" s="37">
        <f t="shared" si="1"/>
        <v>0</v>
      </c>
      <c r="T18" s="37">
        <f t="shared" si="1"/>
        <v>0</v>
      </c>
      <c r="U18" s="37"/>
      <c r="V18" s="37"/>
      <c r="W18" s="34">
        <f>SUM(W14:W17)</f>
        <v>16481955</v>
      </c>
      <c r="X18" s="27"/>
    </row>
    <row r="19" spans="1:24" ht="15" customHeight="1">
      <c r="A19" s="30" t="s">
        <v>33</v>
      </c>
      <c r="B19" s="10" t="s">
        <v>14</v>
      </c>
      <c r="C19" s="10"/>
      <c r="D19" s="33">
        <f>1158600-100000</f>
        <v>1058600</v>
      </c>
      <c r="E19" s="10"/>
      <c r="F19" s="33">
        <v>3672000</v>
      </c>
      <c r="G19" s="33">
        <v>15000</v>
      </c>
      <c r="H19" s="33"/>
      <c r="I19" s="33"/>
      <c r="J19" s="33"/>
      <c r="K19" s="33"/>
      <c r="L19" s="33">
        <v>24000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8">
        <f aca="true" t="shared" si="2" ref="W19:W34">C19+D19+E19+F19+G19+H19+I19+J19+K19+L19+M19+N19+O19+P19+Q19+R19+S19+T19+U19+V19</f>
        <v>4769600</v>
      </c>
      <c r="X19" s="26"/>
    </row>
    <row r="20" spans="1:24" ht="15" customHeight="1">
      <c r="A20" s="30" t="s">
        <v>34</v>
      </c>
      <c r="B20" s="10" t="s">
        <v>15</v>
      </c>
      <c r="C20" s="10"/>
      <c r="D20" s="33">
        <f>1261400-100000</f>
        <v>1161400</v>
      </c>
      <c r="E20" s="10"/>
      <c r="F20" s="33">
        <v>3874000</v>
      </c>
      <c r="G20" s="33">
        <v>7000</v>
      </c>
      <c r="H20" s="33"/>
      <c r="I20" s="33"/>
      <c r="J20" s="33"/>
      <c r="K20" s="33">
        <v>52100</v>
      </c>
      <c r="L20" s="33"/>
      <c r="M20" s="33"/>
      <c r="N20" s="33"/>
      <c r="O20" s="33"/>
      <c r="P20" s="33">
        <v>245163</v>
      </c>
      <c r="Q20" s="33"/>
      <c r="R20" s="33"/>
      <c r="S20" s="33"/>
      <c r="T20" s="33"/>
      <c r="U20" s="33">
        <v>28000</v>
      </c>
      <c r="V20" s="33"/>
      <c r="W20" s="38">
        <f t="shared" si="2"/>
        <v>5367663</v>
      </c>
      <c r="X20" s="26"/>
    </row>
    <row r="21" spans="1:24" ht="15" customHeight="1">
      <c r="A21" s="30" t="s">
        <v>35</v>
      </c>
      <c r="B21" s="10" t="s">
        <v>16</v>
      </c>
      <c r="C21" s="10"/>
      <c r="D21" s="33">
        <v>1621900</v>
      </c>
      <c r="E21" s="10"/>
      <c r="F21" s="33">
        <v>1254000</v>
      </c>
      <c r="G21" s="33">
        <v>75000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>
        <v>98000</v>
      </c>
      <c r="T21" s="33"/>
      <c r="U21" s="33"/>
      <c r="V21" s="33"/>
      <c r="W21" s="38">
        <f t="shared" si="2"/>
        <v>3048900</v>
      </c>
      <c r="X21" s="26"/>
    </row>
    <row r="22" spans="1:24" ht="15" customHeight="1">
      <c r="A22" s="30" t="s">
        <v>36</v>
      </c>
      <c r="B22" s="10" t="s">
        <v>17</v>
      </c>
      <c r="C22" s="10"/>
      <c r="D22" s="33">
        <v>567400</v>
      </c>
      <c r="E22" s="10"/>
      <c r="F22" s="33">
        <v>461000</v>
      </c>
      <c r="G22" s="33">
        <v>6000</v>
      </c>
      <c r="H22" s="33">
        <v>267000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8">
        <f t="shared" si="2"/>
        <v>1301400</v>
      </c>
      <c r="X22" s="26"/>
    </row>
    <row r="23" spans="1:24" ht="15" customHeight="1">
      <c r="A23" s="30" t="s">
        <v>37</v>
      </c>
      <c r="B23" s="10" t="s">
        <v>18</v>
      </c>
      <c r="C23" s="10"/>
      <c r="D23" s="33">
        <f>1245100+453500</f>
        <v>1698600</v>
      </c>
      <c r="E23" s="10"/>
      <c r="F23" s="33">
        <v>1442000</v>
      </c>
      <c r="G23" s="33">
        <v>5000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8">
        <f t="shared" si="2"/>
        <v>3145600</v>
      </c>
      <c r="X23" s="26"/>
    </row>
    <row r="24" spans="1:24" ht="15" customHeight="1">
      <c r="A24" s="30" t="s">
        <v>38</v>
      </c>
      <c r="B24" s="10" t="s">
        <v>19</v>
      </c>
      <c r="C24" s="10"/>
      <c r="D24" s="33">
        <v>1957500</v>
      </c>
      <c r="E24" s="10"/>
      <c r="F24" s="33">
        <v>1937000</v>
      </c>
      <c r="G24" s="33">
        <v>8000</v>
      </c>
      <c r="H24" s="33">
        <v>200000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3"/>
      <c r="T24" s="23"/>
      <c r="U24" s="23"/>
      <c r="V24" s="23"/>
      <c r="W24" s="38">
        <f t="shared" si="2"/>
        <v>4102500</v>
      </c>
      <c r="X24" s="26"/>
    </row>
    <row r="25" spans="1:24" ht="15" customHeight="1">
      <c r="A25" s="30" t="s">
        <v>39</v>
      </c>
      <c r="B25" s="10" t="s">
        <v>20</v>
      </c>
      <c r="C25" s="10"/>
      <c r="D25" s="33">
        <v>1104700</v>
      </c>
      <c r="E25" s="10"/>
      <c r="F25" s="33">
        <v>1876000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>
        <v>25000</v>
      </c>
      <c r="V25" s="33"/>
      <c r="W25" s="38">
        <f t="shared" si="2"/>
        <v>3005700</v>
      </c>
      <c r="X25" s="26"/>
    </row>
    <row r="26" spans="1:24" ht="15" customHeight="1">
      <c r="A26" s="30" t="s">
        <v>40</v>
      </c>
      <c r="B26" s="11" t="s">
        <v>21</v>
      </c>
      <c r="C26" s="11"/>
      <c r="D26" s="33">
        <v>1492600</v>
      </c>
      <c r="E26" s="11"/>
      <c r="F26" s="33">
        <v>1694000</v>
      </c>
      <c r="G26" s="33">
        <v>115000</v>
      </c>
      <c r="H26" s="33"/>
      <c r="I26" s="33"/>
      <c r="J26" s="33"/>
      <c r="K26" s="33"/>
      <c r="L26" s="33"/>
      <c r="M26" s="33">
        <v>150000</v>
      </c>
      <c r="N26" s="33"/>
      <c r="O26" s="33"/>
      <c r="P26" s="33">
        <v>666183</v>
      </c>
      <c r="Q26" s="33"/>
      <c r="R26" s="33"/>
      <c r="S26" s="33"/>
      <c r="T26" s="33"/>
      <c r="U26" s="33"/>
      <c r="V26" s="33"/>
      <c r="W26" s="38">
        <f t="shared" si="2"/>
        <v>4117783</v>
      </c>
      <c r="X26" s="26"/>
    </row>
    <row r="27" spans="1:24" ht="15" customHeight="1">
      <c r="A27" s="30" t="s">
        <v>41</v>
      </c>
      <c r="B27" s="12" t="s">
        <v>22</v>
      </c>
      <c r="C27" s="12"/>
      <c r="D27" s="33">
        <v>1624700</v>
      </c>
      <c r="E27" s="12"/>
      <c r="F27" s="33">
        <v>1274000</v>
      </c>
      <c r="G27" s="33">
        <v>65000</v>
      </c>
      <c r="H27" s="33">
        <v>182000</v>
      </c>
      <c r="I27" s="33"/>
      <c r="J27" s="33"/>
      <c r="K27" s="33"/>
      <c r="L27" s="33">
        <v>2000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8">
        <f t="shared" si="2"/>
        <v>3147700</v>
      </c>
      <c r="X27" s="26"/>
    </row>
    <row r="28" spans="1:24" ht="15" customHeight="1">
      <c r="A28" s="30" t="s">
        <v>42</v>
      </c>
      <c r="B28" s="10" t="s">
        <v>23</v>
      </c>
      <c r="C28" s="10"/>
      <c r="D28" s="33">
        <v>1805800</v>
      </c>
      <c r="E28" s="10"/>
      <c r="F28" s="33">
        <v>2225000</v>
      </c>
      <c r="G28" s="33">
        <v>100000</v>
      </c>
      <c r="H28" s="33">
        <v>299900</v>
      </c>
      <c r="I28" s="33"/>
      <c r="J28" s="33"/>
      <c r="K28" s="33"/>
      <c r="L28" s="33"/>
      <c r="M28" s="33"/>
      <c r="N28" s="33"/>
      <c r="O28" s="33">
        <v>50000</v>
      </c>
      <c r="P28" s="33">
        <v>99500</v>
      </c>
      <c r="Q28" s="33"/>
      <c r="R28" s="33"/>
      <c r="S28" s="33"/>
      <c r="T28" s="23"/>
      <c r="U28" s="33">
        <v>24000</v>
      </c>
      <c r="V28" s="33"/>
      <c r="W28" s="38">
        <f t="shared" si="2"/>
        <v>4604200</v>
      </c>
      <c r="X28" s="26"/>
    </row>
    <row r="29" spans="1:24" ht="15" customHeight="1">
      <c r="A29" s="30" t="s">
        <v>43</v>
      </c>
      <c r="B29" s="10" t="s">
        <v>24</v>
      </c>
      <c r="C29" s="10"/>
      <c r="D29" s="33">
        <v>1176700</v>
      </c>
      <c r="E29" s="10"/>
      <c r="F29" s="33">
        <v>1340000</v>
      </c>
      <c r="G29" s="33">
        <v>15000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23"/>
      <c r="U29" s="23"/>
      <c r="V29" s="23"/>
      <c r="W29" s="38">
        <f t="shared" si="2"/>
        <v>2531700</v>
      </c>
      <c r="X29" s="26"/>
    </row>
    <row r="30" spans="1:24" ht="15" customHeight="1">
      <c r="A30" s="30" t="s">
        <v>44</v>
      </c>
      <c r="B30" s="10" t="s">
        <v>25</v>
      </c>
      <c r="C30" s="10"/>
      <c r="D30" s="33">
        <v>1154700</v>
      </c>
      <c r="E30" s="10"/>
      <c r="F30" s="33">
        <v>1017000</v>
      </c>
      <c r="G30" s="33">
        <v>6000</v>
      </c>
      <c r="H30" s="33">
        <v>100000</v>
      </c>
      <c r="I30" s="33"/>
      <c r="J30" s="33"/>
      <c r="K30" s="33"/>
      <c r="L30" s="33"/>
      <c r="M30" s="33"/>
      <c r="N30" s="33"/>
      <c r="O30" s="33"/>
      <c r="P30" s="33">
        <v>882442</v>
      </c>
      <c r="Q30" s="33"/>
      <c r="R30" s="33"/>
      <c r="S30" s="23"/>
      <c r="T30" s="33"/>
      <c r="U30" s="33"/>
      <c r="V30" s="33"/>
      <c r="W30" s="38">
        <f t="shared" si="2"/>
        <v>3160142</v>
      </c>
      <c r="X30" s="26"/>
    </row>
    <row r="31" spans="1:24" ht="15" customHeight="1">
      <c r="A31" s="30" t="s">
        <v>45</v>
      </c>
      <c r="B31" s="10" t="s">
        <v>26</v>
      </c>
      <c r="C31" s="10"/>
      <c r="D31" s="33">
        <v>1158500</v>
      </c>
      <c r="E31" s="10"/>
      <c r="F31" s="33">
        <v>1190000</v>
      </c>
      <c r="G31" s="33">
        <v>75000</v>
      </c>
      <c r="H31" s="33">
        <v>200000</v>
      </c>
      <c r="I31" s="33"/>
      <c r="J31" s="33"/>
      <c r="K31" s="33"/>
      <c r="L31" s="33">
        <v>13000</v>
      </c>
      <c r="M31" s="33"/>
      <c r="N31" s="33"/>
      <c r="O31" s="33"/>
      <c r="P31" s="33"/>
      <c r="Q31" s="33"/>
      <c r="R31" s="33"/>
      <c r="S31" s="23"/>
      <c r="T31" s="33"/>
      <c r="U31" s="33"/>
      <c r="V31" s="33"/>
      <c r="W31" s="38">
        <f t="shared" si="2"/>
        <v>2636500</v>
      </c>
      <c r="X31" s="26"/>
    </row>
    <row r="32" spans="1:24" ht="15" customHeight="1">
      <c r="A32" s="30" t="s">
        <v>46</v>
      </c>
      <c r="B32" s="10" t="s">
        <v>27</v>
      </c>
      <c r="C32" s="10"/>
      <c r="D32" s="33">
        <v>2312600</v>
      </c>
      <c r="E32" s="10"/>
      <c r="F32" s="33">
        <v>2924000</v>
      </c>
      <c r="G32" s="33">
        <v>100000</v>
      </c>
      <c r="H32" s="33"/>
      <c r="I32" s="33"/>
      <c r="J32" s="33"/>
      <c r="K32" s="33"/>
      <c r="L32" s="33">
        <v>15000</v>
      </c>
      <c r="M32" s="33"/>
      <c r="N32" s="33"/>
      <c r="O32" s="33"/>
      <c r="P32" s="33"/>
      <c r="Q32" s="33"/>
      <c r="R32" s="33"/>
      <c r="S32" s="23"/>
      <c r="T32" s="33">
        <v>200000</v>
      </c>
      <c r="U32" s="33">
        <v>12000</v>
      </c>
      <c r="V32" s="33"/>
      <c r="W32" s="38">
        <f t="shared" si="2"/>
        <v>5563600</v>
      </c>
      <c r="X32" s="26"/>
    </row>
    <row r="33" spans="1:24" ht="15" customHeight="1">
      <c r="A33" s="30" t="s">
        <v>47</v>
      </c>
      <c r="B33" s="10" t="s">
        <v>28</v>
      </c>
      <c r="C33" s="10"/>
      <c r="D33" s="33">
        <v>1856100</v>
      </c>
      <c r="E33" s="10"/>
      <c r="F33" s="33">
        <v>3520000</v>
      </c>
      <c r="G33" s="33">
        <v>103600</v>
      </c>
      <c r="H33" s="33">
        <v>490000</v>
      </c>
      <c r="I33" s="33"/>
      <c r="J33" s="33"/>
      <c r="K33" s="33"/>
      <c r="L33" s="33">
        <v>8000</v>
      </c>
      <c r="M33" s="33"/>
      <c r="N33" s="33"/>
      <c r="O33" s="33"/>
      <c r="P33" s="33"/>
      <c r="Q33" s="33"/>
      <c r="R33" s="33"/>
      <c r="S33" s="23"/>
      <c r="T33" s="23"/>
      <c r="U33" s="33">
        <v>46000</v>
      </c>
      <c r="V33" s="33"/>
      <c r="W33" s="38">
        <f t="shared" si="2"/>
        <v>6023700</v>
      </c>
      <c r="X33" s="26"/>
    </row>
    <row r="34" spans="1:24" ht="15" customHeight="1">
      <c r="A34" s="30" t="s">
        <v>48</v>
      </c>
      <c r="B34" s="10" t="s">
        <v>29</v>
      </c>
      <c r="C34" s="10"/>
      <c r="D34" s="33">
        <f>3032800+200000</f>
        <v>3232800</v>
      </c>
      <c r="E34" s="10"/>
      <c r="F34" s="33">
        <v>4760000</v>
      </c>
      <c r="G34" s="33">
        <v>10000</v>
      </c>
      <c r="H34" s="33"/>
      <c r="I34" s="33"/>
      <c r="J34" s="33"/>
      <c r="K34" s="33"/>
      <c r="L34" s="33">
        <v>3000</v>
      </c>
      <c r="M34" s="33"/>
      <c r="N34" s="33"/>
      <c r="O34" s="33"/>
      <c r="P34" s="33"/>
      <c r="Q34" s="33"/>
      <c r="R34" s="33"/>
      <c r="S34" s="23"/>
      <c r="T34" s="33"/>
      <c r="U34" s="33">
        <v>50000</v>
      </c>
      <c r="V34" s="33">
        <v>100000</v>
      </c>
      <c r="W34" s="38">
        <f t="shared" si="2"/>
        <v>8155800</v>
      </c>
      <c r="X34" s="26"/>
    </row>
    <row r="35" spans="1:24" ht="27" customHeight="1">
      <c r="A35" s="31"/>
      <c r="B35" s="21" t="s">
        <v>5</v>
      </c>
      <c r="C35" s="37">
        <f aca="true" t="shared" si="3" ref="C35:P35">SUM(C19:C34)</f>
        <v>0</v>
      </c>
      <c r="D35" s="34">
        <f t="shared" si="3"/>
        <v>24984600</v>
      </c>
      <c r="E35" s="37">
        <f t="shared" si="3"/>
        <v>0</v>
      </c>
      <c r="F35" s="34">
        <f t="shared" si="3"/>
        <v>34460000</v>
      </c>
      <c r="G35" s="34">
        <f t="shared" si="3"/>
        <v>705600</v>
      </c>
      <c r="H35" s="34">
        <f t="shared" si="3"/>
        <v>1738900</v>
      </c>
      <c r="I35" s="34">
        <f>SUM(I19:I34)</f>
        <v>0</v>
      </c>
      <c r="J35" s="34">
        <f>SUM(J19:J34)</f>
        <v>0</v>
      </c>
      <c r="K35" s="34">
        <f t="shared" si="3"/>
        <v>52100</v>
      </c>
      <c r="L35" s="34">
        <f t="shared" si="3"/>
        <v>65000</v>
      </c>
      <c r="M35" s="34">
        <f t="shared" si="3"/>
        <v>150000</v>
      </c>
      <c r="N35" s="34">
        <f>SUM(N19:N34)</f>
        <v>0</v>
      </c>
      <c r="O35" s="34">
        <f>SUM(O19:O34)</f>
        <v>50000</v>
      </c>
      <c r="P35" s="34">
        <f t="shared" si="3"/>
        <v>1893288</v>
      </c>
      <c r="Q35" s="34">
        <f aca="true" t="shared" si="4" ref="Q35:W35">SUM(Q19:Q34)</f>
        <v>0</v>
      </c>
      <c r="R35" s="34">
        <f t="shared" si="4"/>
        <v>0</v>
      </c>
      <c r="S35" s="34">
        <f t="shared" si="4"/>
        <v>98000</v>
      </c>
      <c r="T35" s="34">
        <f t="shared" si="4"/>
        <v>200000</v>
      </c>
      <c r="U35" s="34">
        <f t="shared" si="4"/>
        <v>185000</v>
      </c>
      <c r="V35" s="34">
        <f t="shared" si="4"/>
        <v>100000</v>
      </c>
      <c r="W35" s="34">
        <f t="shared" si="4"/>
        <v>64682488</v>
      </c>
      <c r="X35" s="38"/>
    </row>
    <row r="36" spans="1:24" ht="41.25" customHeight="1">
      <c r="A36" s="31"/>
      <c r="B36" s="21" t="s">
        <v>6</v>
      </c>
      <c r="C36" s="37">
        <f aca="true" t="shared" si="5" ref="C36:P36">SUM(C35,C18)</f>
        <v>0</v>
      </c>
      <c r="D36" s="34">
        <f t="shared" si="5"/>
        <v>32063200</v>
      </c>
      <c r="E36" s="37">
        <f t="shared" si="5"/>
        <v>0</v>
      </c>
      <c r="F36" s="34">
        <f t="shared" si="5"/>
        <v>42657400</v>
      </c>
      <c r="G36" s="34">
        <f t="shared" si="5"/>
        <v>950600</v>
      </c>
      <c r="H36" s="34">
        <f t="shared" si="5"/>
        <v>2238900</v>
      </c>
      <c r="I36" s="34">
        <f>SUM(I35,I18)</f>
        <v>0</v>
      </c>
      <c r="J36" s="34">
        <f>SUM(J35,J18)</f>
        <v>0</v>
      </c>
      <c r="K36" s="34">
        <f t="shared" si="5"/>
        <v>52100</v>
      </c>
      <c r="L36" s="34">
        <f t="shared" si="5"/>
        <v>72000</v>
      </c>
      <c r="M36" s="34">
        <f t="shared" si="5"/>
        <v>150000</v>
      </c>
      <c r="N36" s="34">
        <f>SUM(N35,N18)</f>
        <v>200000</v>
      </c>
      <c r="O36" s="34">
        <f>SUM(O35,O18)</f>
        <v>50000</v>
      </c>
      <c r="P36" s="34">
        <f t="shared" si="5"/>
        <v>2147243</v>
      </c>
      <c r="Q36" s="34">
        <f aca="true" t="shared" si="6" ref="Q36:W36">SUM(Q35,Q18)</f>
        <v>0</v>
      </c>
      <c r="R36" s="34">
        <f t="shared" si="6"/>
        <v>0</v>
      </c>
      <c r="S36" s="34">
        <f t="shared" si="6"/>
        <v>98000</v>
      </c>
      <c r="T36" s="34">
        <f t="shared" si="6"/>
        <v>200000</v>
      </c>
      <c r="U36" s="34">
        <f t="shared" si="6"/>
        <v>185000</v>
      </c>
      <c r="V36" s="34">
        <f t="shared" si="6"/>
        <v>100000</v>
      </c>
      <c r="W36" s="34">
        <f t="shared" si="6"/>
        <v>81164443</v>
      </c>
      <c r="X36" s="27"/>
    </row>
    <row r="37" spans="1:24" ht="15.75">
      <c r="A37" s="30">
        <v>17100000000</v>
      </c>
      <c r="B37" s="13" t="s">
        <v>7</v>
      </c>
      <c r="C37" s="33">
        <v>13642500</v>
      </c>
      <c r="D37" s="33">
        <v>10316300</v>
      </c>
      <c r="E37" s="33">
        <v>7938100</v>
      </c>
      <c r="F37" s="23"/>
      <c r="G37" s="23"/>
      <c r="H37" s="33"/>
      <c r="I37" s="33">
        <v>-5035200</v>
      </c>
      <c r="J37" s="33">
        <v>-8134800</v>
      </c>
      <c r="K37" s="33"/>
      <c r="L37" s="33"/>
      <c r="M37" s="33"/>
      <c r="N37" s="33"/>
      <c r="O37" s="33"/>
      <c r="P37" s="33">
        <f>5711900+299075+99682+276400</f>
        <v>6387057</v>
      </c>
      <c r="Q37" s="33">
        <v>-75000000</v>
      </c>
      <c r="R37" s="33">
        <v>-4796100</v>
      </c>
      <c r="S37" s="23"/>
      <c r="T37" s="33"/>
      <c r="U37" s="33"/>
      <c r="V37" s="33"/>
      <c r="W37" s="38">
        <f>C37+D37+E37+F37+G37+H37+I37+J37+K37+L37+M37+N37+O37+P37+Q37+R37+S37+T37+U37+V37</f>
        <v>-54682143</v>
      </c>
      <c r="X37" s="26"/>
    </row>
    <row r="38" spans="1:26" ht="26.25" customHeight="1">
      <c r="A38" s="31"/>
      <c r="B38" s="21" t="s">
        <v>8</v>
      </c>
      <c r="C38" s="34">
        <f aca="true" t="shared" si="7" ref="C38:P38">SUM(C37+C36)</f>
        <v>13642500</v>
      </c>
      <c r="D38" s="34">
        <f t="shared" si="7"/>
        <v>42379500</v>
      </c>
      <c r="E38" s="34">
        <f t="shared" si="7"/>
        <v>7938100</v>
      </c>
      <c r="F38" s="34">
        <f t="shared" si="7"/>
        <v>42657400</v>
      </c>
      <c r="G38" s="34">
        <f t="shared" si="7"/>
        <v>950600</v>
      </c>
      <c r="H38" s="34">
        <f t="shared" si="7"/>
        <v>2238900</v>
      </c>
      <c r="I38" s="34">
        <f>SUM(I37+I36)</f>
        <v>-5035200</v>
      </c>
      <c r="J38" s="34">
        <f>SUM(J37+J36)</f>
        <v>-8134800</v>
      </c>
      <c r="K38" s="34">
        <f t="shared" si="7"/>
        <v>52100</v>
      </c>
      <c r="L38" s="34">
        <f t="shared" si="7"/>
        <v>72000</v>
      </c>
      <c r="M38" s="34">
        <f t="shared" si="7"/>
        <v>150000</v>
      </c>
      <c r="N38" s="34">
        <f>SUM(N37+N36)</f>
        <v>200000</v>
      </c>
      <c r="O38" s="34">
        <f>SUM(O37+O36)</f>
        <v>50000</v>
      </c>
      <c r="P38" s="34">
        <f t="shared" si="7"/>
        <v>8534300</v>
      </c>
      <c r="Q38" s="34">
        <f aca="true" t="shared" si="8" ref="Q38:W38">SUM(Q37+Q36)</f>
        <v>-75000000</v>
      </c>
      <c r="R38" s="34">
        <f t="shared" si="8"/>
        <v>-4796100</v>
      </c>
      <c r="S38" s="34">
        <f t="shared" si="8"/>
        <v>98000</v>
      </c>
      <c r="T38" s="34">
        <f t="shared" si="8"/>
        <v>200000</v>
      </c>
      <c r="U38" s="34">
        <f t="shared" si="8"/>
        <v>185000</v>
      </c>
      <c r="V38" s="34">
        <f t="shared" si="8"/>
        <v>100000</v>
      </c>
      <c r="W38" s="34">
        <f t="shared" si="8"/>
        <v>26482300</v>
      </c>
      <c r="X38" s="27"/>
      <c r="Y38" s="22"/>
      <c r="Z38" s="22"/>
    </row>
    <row r="39" ht="9" customHeight="1">
      <c r="A39" s="3"/>
    </row>
    <row r="40" spans="1:27" ht="20.25" customHeight="1">
      <c r="A40" s="3"/>
      <c r="B40" s="40"/>
      <c r="C40" s="43"/>
      <c r="D40" s="43"/>
      <c r="E40" s="43"/>
      <c r="F40" s="43"/>
      <c r="G40" s="43"/>
      <c r="H40" s="43"/>
      <c r="I40" s="43"/>
      <c r="J40" s="43"/>
      <c r="K40" s="43"/>
      <c r="L40" s="35"/>
      <c r="M40" s="42" t="s">
        <v>54</v>
      </c>
      <c r="N40" s="42"/>
      <c r="O40" s="42"/>
      <c r="P40" s="42"/>
      <c r="Q40" s="40"/>
      <c r="R40" s="40"/>
      <c r="S40" s="35"/>
      <c r="T40" s="35"/>
      <c r="U40" s="42" t="s">
        <v>66</v>
      </c>
      <c r="V40" s="42"/>
      <c r="W40" s="42"/>
      <c r="X40" s="35"/>
      <c r="Y40" s="35"/>
      <c r="Z40" s="35"/>
      <c r="AA40" s="35"/>
    </row>
    <row r="41" spans="1:25" ht="20.25">
      <c r="A41" s="3"/>
      <c r="X41" s="42"/>
      <c r="Y41" s="42"/>
    </row>
    <row r="42" spans="1:18" ht="15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39" ht="15.75">
      <c r="A43" s="3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ht="15.75">
      <c r="A44" s="3"/>
    </row>
    <row r="45" spans="1:24" ht="15.75">
      <c r="A45" s="3"/>
      <c r="S45" s="22"/>
      <c r="T45" s="22"/>
      <c r="U45" s="22"/>
      <c r="V45" s="22"/>
      <c r="W45" s="22"/>
      <c r="X45" s="22"/>
    </row>
    <row r="46" ht="15.75">
      <c r="A46" s="3"/>
    </row>
    <row r="47" ht="15.75">
      <c r="A47" s="3"/>
    </row>
    <row r="48" spans="1:18" ht="45.75" customHeight="1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ht="15.75">
      <c r="A49" s="3"/>
    </row>
    <row r="50" ht="15.75">
      <c r="A50" s="3"/>
    </row>
    <row r="51" ht="15.75">
      <c r="A51" s="3"/>
    </row>
    <row r="52" ht="15.75">
      <c r="A52" s="3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0" ht="15.75">
      <c r="A60" s="3"/>
    </row>
    <row r="61" ht="15.75">
      <c r="A61" s="3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  <row r="77" ht="15.75">
      <c r="A77" s="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5" ht="15.75">
      <c r="A85" s="3"/>
    </row>
    <row r="86" ht="15.75">
      <c r="A86" s="3"/>
    </row>
    <row r="87" ht="15.75">
      <c r="A87" s="3"/>
    </row>
    <row r="88" ht="15.75">
      <c r="A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  <row r="161" ht="15.75">
      <c r="A161" s="3"/>
    </row>
    <row r="162" ht="15.75">
      <c r="A162" s="3"/>
    </row>
  </sheetData>
  <sheetProtection/>
  <mergeCells count="36">
    <mergeCell ref="P8:T8"/>
    <mergeCell ref="T11:T12"/>
    <mergeCell ref="N11:N12"/>
    <mergeCell ref="O11:O12"/>
    <mergeCell ref="L10:O10"/>
    <mergeCell ref="Q10:Q12"/>
    <mergeCell ref="R10:R12"/>
    <mergeCell ref="S10:V10"/>
    <mergeCell ref="V11:V12"/>
    <mergeCell ref="A8:A12"/>
    <mergeCell ref="B8:B12"/>
    <mergeCell ref="C9:K9"/>
    <mergeCell ref="G10:G12"/>
    <mergeCell ref="D11:D12"/>
    <mergeCell ref="C8:K8"/>
    <mergeCell ref="J10:J12"/>
    <mergeCell ref="I10:I12"/>
    <mergeCell ref="C5:K5"/>
    <mergeCell ref="X41:Y41"/>
    <mergeCell ref="W8:W12"/>
    <mergeCell ref="S11:S12"/>
    <mergeCell ref="C11:C12"/>
    <mergeCell ref="H10:H12"/>
    <mergeCell ref="K10:K12"/>
    <mergeCell ref="M11:M12"/>
    <mergeCell ref="P9:T9"/>
    <mergeCell ref="L9:O9"/>
    <mergeCell ref="M40:P40"/>
    <mergeCell ref="U40:W40"/>
    <mergeCell ref="C40:K40"/>
    <mergeCell ref="U11:U12"/>
    <mergeCell ref="E11:E12"/>
    <mergeCell ref="F10:F12"/>
    <mergeCell ref="C10:E10"/>
    <mergeCell ref="L11:L12"/>
    <mergeCell ref="P10:P12"/>
  </mergeCells>
  <printOptions horizontalCentered="1"/>
  <pageMargins left="0.2755905511811024" right="0.35433070866141736" top="0.35433070866141736" bottom="0.2362204724409449" header="0.3937007874015748" footer="0.15748031496062992"/>
  <pageSetup fitToHeight="3" fitToWidth="3" horizontalDpi="600" verticalDpi="600" orientation="landscape" paperSize="9" scale="61" r:id="rId1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2012-05-28T06:45:24Z</cp:lastPrinted>
  <dcterms:created xsi:type="dcterms:W3CDTF">2002-07-17T16:01:55Z</dcterms:created>
  <dcterms:modified xsi:type="dcterms:W3CDTF">2017-06-21T11:14:00Z</dcterms:modified>
  <cp:category/>
  <cp:version/>
  <cp:contentType/>
  <cp:contentStatus/>
</cp:coreProperties>
</file>