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од 6" sheetId="1" r:id="rId1"/>
  </sheets>
  <definedNames>
    <definedName name="_xlnm.Print_Titles" localSheetId="0">'дод 6'!$7:$8</definedName>
    <definedName name="_xlnm.Print_Area" localSheetId="0">'дод 6'!$A$1:$G$67</definedName>
  </definedNames>
  <calcPr fullCalcOnLoad="1"/>
</workbook>
</file>

<file path=xl/sharedStrings.xml><?xml version="1.0" encoding="utf-8"?>
<sst xmlns="http://schemas.openxmlformats.org/spreadsheetml/2006/main" count="184" uniqueCount="112">
  <si>
    <t>Всього</t>
  </si>
  <si>
    <t xml:space="preserve">Загальний фонд </t>
  </si>
  <si>
    <t>Найменування програми</t>
  </si>
  <si>
    <t>сума</t>
  </si>
  <si>
    <t>200</t>
  </si>
  <si>
    <t>Головне управління агропромислового розвитку облдержадміністрації</t>
  </si>
  <si>
    <t>060</t>
  </si>
  <si>
    <t>Відділ у справах сім‘ї та молоді облдержадміністрації</t>
  </si>
  <si>
    <t>050</t>
  </si>
  <si>
    <t>Головне управління праці та соціального захисту населення облдержадміністрації</t>
  </si>
  <si>
    <t xml:space="preserve">Спеціальний фонд </t>
  </si>
  <si>
    <t xml:space="preserve">Разом </t>
  </si>
  <si>
    <t>до рішення Рівненської обласної ради</t>
  </si>
  <si>
    <t>020</t>
  </si>
  <si>
    <t>070807</t>
  </si>
  <si>
    <t>Інші освітні програми</t>
  </si>
  <si>
    <t>(грн.)</t>
  </si>
  <si>
    <t>Код типової відомчої класифікації видатків місцевих бюджетів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</si>
  <si>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</si>
  <si>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</si>
  <si>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</si>
  <si>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 xml:space="preserve">   Перший заступник голови обласної ради                                                                                                                                                         М.П.Кривко</t>
  </si>
  <si>
    <t>Управління  освіти і науки облдержадміністрації</t>
  </si>
  <si>
    <t>104</t>
  </si>
  <si>
    <t>Управління культури і туризму облдержадміністрації</t>
  </si>
  <si>
    <t>250404</t>
  </si>
  <si>
    <t>Інші видатки</t>
  </si>
  <si>
    <t xml:space="preserve">Програми в галузі сільського господарства, лісового господарства, рибальства та мисливства </t>
  </si>
  <si>
    <t>Інші субвенції</t>
  </si>
  <si>
    <t>250380</t>
  </si>
  <si>
    <t>Програма електрифікації новозбудованих вулиць сільських населених пунктів області на період до 2015 року</t>
  </si>
  <si>
    <t>160</t>
  </si>
  <si>
    <t>Головне управління промисловості та розвитку інфраструктури облдержадміністрації</t>
  </si>
  <si>
    <t>191</t>
  </si>
  <si>
    <t>Головне управління  з питань будівництва та архітектури облдержадміністрації</t>
  </si>
  <si>
    <t>230</t>
  </si>
  <si>
    <t>Головне управління економіки та інвестиційної політики облдержадміністрації</t>
  </si>
  <si>
    <t xml:space="preserve">від __________ 2011 року № _____ </t>
  </si>
  <si>
    <t>Зміни до переліку державних та регіональних галузевих програм по обласному бюджету на 2011 рік</t>
  </si>
  <si>
    <t xml:space="preserve">Комплексна програма забезпечення містобудівною документацією населених пунктів на території Рівненської області на 2006-2010 роки </t>
  </si>
  <si>
    <t>Надання пільгового довгострокового кредиту громадянам на будівництво (реконструкцію) та придбання житла</t>
  </si>
  <si>
    <t>Обласна програма забезпечення молоді житлом на 2003-2012 роки</t>
  </si>
  <si>
    <t>Надання державного  пільгового кредиту індивідуальним сільським забудовникам</t>
  </si>
  <si>
    <t>Обласна цільова програма індивідуального житлового будівництва у сільській місцевості "Власний дім" на 2010-2015 роки</t>
  </si>
  <si>
    <t>Програма розвитку туризму в Рівненській області  на 2011-2015 роки</t>
  </si>
  <si>
    <t>Додаток 8</t>
  </si>
  <si>
    <t>Програма впровадження інформаційно-комунікаційних технологій у навчальних закладах області на період до 2015 року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</si>
  <si>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</si>
  <si>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</si>
  <si>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Обласна програма відпочинку та оздоровлення дітей на 2009-2013 роки</t>
  </si>
  <si>
    <t>090412</t>
  </si>
  <si>
    <t>Інші видатки на соціальний захист населення</t>
  </si>
  <si>
    <t>Обласна програма матеріальної підтримки найбільш незахищених верств населення на 2011 рік</t>
  </si>
  <si>
    <t>Обласна програма соціальної та матеріальної підтримки громадян, постраждалих внаслідок аварії на ЧАЕС, до 25-х роковин Чорнобильської катастрофи</t>
  </si>
  <si>
    <t>010</t>
  </si>
  <si>
    <t>Головне управління з питань внутрішньої політики та інформації облдержадміністрації</t>
  </si>
  <si>
    <t>120300</t>
  </si>
  <si>
    <t>Книговидання</t>
  </si>
  <si>
    <t>Програма підтримки національного книговидання, популяризації української книги та сприяння книгорозповсюдженню в Рівненській області на 2009-2013 роки</t>
  </si>
  <si>
    <t>018</t>
  </si>
  <si>
    <t>Відділ міжнародного співробітництва та європейської інтеграції облдержадміністрації</t>
  </si>
  <si>
    <t>030</t>
  </si>
  <si>
    <t>Управління охорони здоров’я  облдержадміністрації</t>
  </si>
  <si>
    <t>Програма "Діти Рівненщини" на 2010-2015 роки</t>
  </si>
  <si>
    <t>001</t>
  </si>
  <si>
    <t xml:space="preserve">Обласна рада 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</si>
  <si>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</si>
  <si>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</si>
  <si>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Програма економічного та соціального розвитку Рівненської області на 2011 рік</t>
  </si>
  <si>
    <t>150101</t>
  </si>
  <si>
    <t>Капiтальнi вкладення</t>
  </si>
  <si>
    <t>Програма заходів з відзначення державних та професійних свят, ювілейних дат, заохочення за заслуги перед Рівненською областю на 2010-2015 роки</t>
  </si>
  <si>
    <t xml:space="preserve">Інші видатки </t>
  </si>
  <si>
    <t>006</t>
  </si>
  <si>
    <t>Обласна державна адміністрація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</si>
  <si>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</si>
  <si>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</si>
  <si>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Обласна  програма військово-патріотичного виховання та підготовки молоді до служби в Збройних Силах України на 2011-2013 роки</t>
  </si>
  <si>
    <t xml:space="preserve">Програма економічного та соціального розвитку Рівненської області на 2011 рік - на виконання делегованих Законами України повноважень органів місцевого самоврядування- з них </t>
  </si>
  <si>
    <t>апарат Рівненської обласної державної адміністрації</t>
  </si>
  <si>
    <t>Іншi видатки</t>
  </si>
  <si>
    <t>Програма інформатизації Рівненської області на 2011-2013 роки</t>
  </si>
  <si>
    <t>180410</t>
  </si>
  <si>
    <t>Інші заходи, пов'язані з економічною діяльністю</t>
  </si>
  <si>
    <t>Обласна програма розвитку міжнародної співпраці на 2010-2012 роки</t>
  </si>
  <si>
    <t>070</t>
  </si>
  <si>
    <t>Управління з питань надзвичайних ситуацій та цивільного захисту населення облдержадміністрації</t>
  </si>
  <si>
    <t>Програма створення страхового фонду документації Рівненської області  на 2011-2012 роки</t>
  </si>
  <si>
    <t>210105</t>
  </si>
  <si>
    <t xml:space="preserve">Видатки на запобігання та ліквідацію надзвичайних ситуацій та наслідків стихійного лиха </t>
  </si>
  <si>
    <t>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 -ВО" на 2011-2017 роки</t>
  </si>
  <si>
    <t>Програма "Ліси Рівненщини на 2001-2015 роки"</t>
  </si>
  <si>
    <t>Програма забезпечення області продовольчим зерном</t>
  </si>
  <si>
    <t>Програма вирощування саджанців енергетичної верби в Рівненській області на 2010-2011 роки</t>
  </si>
  <si>
    <t>Програма підтримки збільшення обсягів виробництва зерна жита до 2015 року</t>
  </si>
  <si>
    <t>Програма підтримки розвитку насінництва на 2011-2015 роки</t>
  </si>
  <si>
    <t>Обласна програма розвитку тваринництва на 2011-2015 роки</t>
  </si>
  <si>
    <t>180404</t>
  </si>
  <si>
    <t>Підтримка малого і середнього підприємництва</t>
  </si>
  <si>
    <t>Обласна програма розвитку малого підприємництва в Рівненській області на 2011-2012 роки</t>
  </si>
  <si>
    <t>Програма науково-технічного та інноваційного розвитку Рівненської області на 2011-2013 роки</t>
  </si>
  <si>
    <t>Надання бюджетних позичок суб'єктам підприємницької діяльності </t>
  </si>
  <si>
    <t>Програма підтримки фермерських господарств області на 2011-2015 роки</t>
  </si>
  <si>
    <t>080</t>
  </si>
  <si>
    <t>Головне управління житлово-комунального господарства облдержадміністрації</t>
  </si>
  <si>
    <t xml:space="preserve">Інші субвенції </t>
  </si>
  <si>
    <t>Щорічний конкурс "Населений пункт найкращого благоустрою і підтримки громадського порядку" в області</t>
  </si>
  <si>
    <t>Комплексна програма ліквідації наслідків підтоплення територій в містах і селищах Рівненської області</t>
  </si>
  <si>
    <t>080101</t>
  </si>
  <si>
    <t>Лікарні</t>
  </si>
  <si>
    <t>Програма першочергового забезпечення централізованим водопостачанням сільських населених пунктів Рівненської області, що користуються привізною та неякісною водою, на 2010-2012 роки</t>
  </si>
  <si>
    <t>Програма збереження та відтворення рибних запасів Рівненської області на 2010-2015 роки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</si>
</sst>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4"/>
      <name val="Times New Roman Cyr"/>
      <family val="1"/>
    </font>
    <font>
      <i/>
      <sz val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color indexed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8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33" borderId="10" xfId="0" applyNumberFormat="1" applyFont="1" applyFill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top" wrapText="1"/>
      <protection locked="0"/>
    </xf>
    <xf numFmtId="49" fontId="11" fillId="0" borderId="10" xfId="0" applyNumberFormat="1" applyFont="1" applyBorder="1" applyAlignment="1" applyProtection="1">
      <alignment vertical="top" wrapText="1"/>
      <protection locked="0"/>
    </xf>
    <xf numFmtId="3" fontId="14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/>
    </xf>
    <xf numFmtId="0" fontId="9" fillId="0" borderId="0" xfId="0" applyFont="1" applyBorder="1" applyAlignment="1">
      <alignment/>
    </xf>
    <xf numFmtId="49" fontId="15" fillId="0" borderId="0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="75" zoomScaleNormal="75" zoomScaleSheetLayoutView="75" zoomScalePageLayoutView="0" workbookViewId="0" topLeftCell="A6">
      <pane xSplit="2" ySplit="2" topLeftCell="C32" activePane="bottomRight" state="frozen"/>
      <selection pane="topLeft" activeCell="A6" sqref="A6"/>
      <selection pane="topRight" activeCell="C6" sqref="C6"/>
      <selection pane="bottomLeft" activeCell="A8" sqref="A8"/>
      <selection pane="bottomRight" activeCell="C36" sqref="C36"/>
    </sheetView>
  </sheetViews>
  <sheetFormatPr defaultColWidth="9.00390625" defaultRowHeight="12.75"/>
  <cols>
    <col min="1" max="1" width="22.00390625" style="2" customWidth="1"/>
    <col min="2" max="2" width="38.25390625" style="2" customWidth="1"/>
    <col min="3" max="3" width="100.25390625" style="2" customWidth="1"/>
    <col min="4" max="4" width="16.75390625" style="2" customWidth="1"/>
    <col min="5" max="5" width="37.875" style="2" customWidth="1"/>
    <col min="6" max="6" width="15.875" style="2" customWidth="1"/>
    <col min="7" max="7" width="17.375" style="2" customWidth="1"/>
    <col min="8" max="8" width="18.625" style="2" customWidth="1"/>
    <col min="9" max="16384" width="9.125" style="2" customWidth="1"/>
  </cols>
  <sheetData>
    <row r="1" spans="2:6" ht="45" customHeight="1">
      <c r="B1" s="3"/>
      <c r="C1" s="46"/>
      <c r="D1" s="46"/>
      <c r="F1" s="1" t="s">
        <v>45</v>
      </c>
    </row>
    <row r="2" ht="15">
      <c r="F2" s="1" t="s">
        <v>12</v>
      </c>
    </row>
    <row r="3" ht="18" customHeight="1">
      <c r="F3" s="1" t="s">
        <v>37</v>
      </c>
    </row>
    <row r="4" ht="18" customHeight="1">
      <c r="F4" s="1"/>
    </row>
    <row r="5" spans="1:7" ht="22.5">
      <c r="A5" s="7"/>
      <c r="B5" s="48" t="s">
        <v>38</v>
      </c>
      <c r="C5" s="48"/>
      <c r="D5" s="48"/>
      <c r="E5" s="48"/>
      <c r="F5" s="48"/>
      <c r="G5" s="48"/>
    </row>
    <row r="6" ht="15">
      <c r="G6" s="1" t="s">
        <v>16</v>
      </c>
    </row>
    <row r="7" spans="1:7" ht="81.75" customHeight="1">
      <c r="A7" s="25" t="s">
        <v>17</v>
      </c>
      <c r="B7" s="25" t="s">
        <v>19</v>
      </c>
      <c r="C7" s="47" t="s">
        <v>1</v>
      </c>
      <c r="D7" s="47"/>
      <c r="E7" s="47" t="s">
        <v>10</v>
      </c>
      <c r="F7" s="47"/>
      <c r="G7" s="27" t="s">
        <v>11</v>
      </c>
    </row>
    <row r="8" spans="1:7" ht="90.75" customHeight="1">
      <c r="A8" s="25" t="s">
        <v>18</v>
      </c>
      <c r="B8" s="25" t="s">
        <v>20</v>
      </c>
      <c r="C8" s="26" t="s">
        <v>2</v>
      </c>
      <c r="D8" s="26" t="s">
        <v>3</v>
      </c>
      <c r="E8" s="26" t="s">
        <v>2</v>
      </c>
      <c r="F8" s="26" t="s">
        <v>3</v>
      </c>
      <c r="G8" s="26" t="s">
        <v>3</v>
      </c>
    </row>
    <row r="9" spans="1:8" ht="27" customHeight="1">
      <c r="A9" s="28" t="s">
        <v>64</v>
      </c>
      <c r="B9" s="29" t="s">
        <v>65</v>
      </c>
      <c r="C9" s="11" t="s">
        <v>0</v>
      </c>
      <c r="D9" s="18">
        <f>D10+D11</f>
        <v>120000</v>
      </c>
      <c r="E9" s="11" t="s">
        <v>0</v>
      </c>
      <c r="F9" s="18">
        <f>F10</f>
        <v>185000</v>
      </c>
      <c r="G9" s="18">
        <f>D9+F9</f>
        <v>305000</v>
      </c>
      <c r="H9" s="17">
        <f aca="true" t="shared" si="0" ref="H9:H46">D9+F9</f>
        <v>305000</v>
      </c>
    </row>
    <row r="10" spans="1:8" ht="114.75" customHeight="1">
      <c r="A10" s="30" t="s">
        <v>66</v>
      </c>
      <c r="B10" s="31" t="s">
        <v>67</v>
      </c>
      <c r="C10" s="31"/>
      <c r="D10" s="19"/>
      <c r="E10" s="31" t="s">
        <v>68</v>
      </c>
      <c r="F10" s="19">
        <v>185000</v>
      </c>
      <c r="G10" s="21">
        <f aca="true" t="shared" si="1" ref="G10:G61">D10+F10</f>
        <v>185000</v>
      </c>
      <c r="H10" s="17">
        <f t="shared" si="0"/>
        <v>185000</v>
      </c>
    </row>
    <row r="11" spans="1:8" ht="39.75" customHeight="1">
      <c r="A11" s="30" t="s">
        <v>25</v>
      </c>
      <c r="B11" s="31" t="s">
        <v>72</v>
      </c>
      <c r="C11" s="31" t="s">
        <v>71</v>
      </c>
      <c r="D11" s="19">
        <v>120000</v>
      </c>
      <c r="E11" s="26"/>
      <c r="F11" s="26"/>
      <c r="G11" s="21">
        <f t="shared" si="1"/>
        <v>120000</v>
      </c>
      <c r="H11" s="17">
        <f t="shared" si="0"/>
        <v>120000</v>
      </c>
    </row>
    <row r="12" spans="1:8" ht="39.75" customHeight="1">
      <c r="A12" s="28" t="s">
        <v>73</v>
      </c>
      <c r="B12" s="29" t="s">
        <v>74</v>
      </c>
      <c r="C12" s="11" t="s">
        <v>0</v>
      </c>
      <c r="D12" s="18">
        <f>D13+D14+D16+D17</f>
        <v>5551000</v>
      </c>
      <c r="E12" s="11" t="s">
        <v>0</v>
      </c>
      <c r="F12" s="18">
        <f>F13+F14+F16+F17</f>
        <v>489000</v>
      </c>
      <c r="G12" s="18">
        <f>D12+F12</f>
        <v>6040000</v>
      </c>
      <c r="H12" s="17">
        <f t="shared" si="0"/>
        <v>6040000</v>
      </c>
    </row>
    <row r="13" spans="1:8" ht="97.5" customHeight="1">
      <c r="A13" s="30" t="s">
        <v>75</v>
      </c>
      <c r="B13" s="31" t="s">
        <v>76</v>
      </c>
      <c r="C13" s="31" t="s">
        <v>77</v>
      </c>
      <c r="D13" s="19">
        <v>100000</v>
      </c>
      <c r="E13" s="31"/>
      <c r="F13" s="19"/>
      <c r="G13" s="21">
        <f t="shared" si="1"/>
        <v>100000</v>
      </c>
      <c r="H13" s="17">
        <f t="shared" si="0"/>
        <v>100000</v>
      </c>
    </row>
    <row r="14" spans="1:8" ht="99" customHeight="1">
      <c r="A14" s="30" t="s">
        <v>75</v>
      </c>
      <c r="B14" s="31" t="s">
        <v>76</v>
      </c>
      <c r="C14" s="31" t="s">
        <v>78</v>
      </c>
      <c r="D14" s="19">
        <v>5000000</v>
      </c>
      <c r="E14" s="26"/>
      <c r="F14" s="26"/>
      <c r="G14" s="21">
        <f t="shared" si="1"/>
        <v>5000000</v>
      </c>
      <c r="H14" s="17">
        <f t="shared" si="0"/>
        <v>5000000</v>
      </c>
    </row>
    <row r="15" spans="1:8" ht="24.75" customHeight="1">
      <c r="A15" s="30"/>
      <c r="B15" s="31"/>
      <c r="C15" s="31" t="s">
        <v>79</v>
      </c>
      <c r="D15" s="19">
        <v>1413000</v>
      </c>
      <c r="E15" s="26"/>
      <c r="F15" s="26"/>
      <c r="G15" s="21">
        <f t="shared" si="1"/>
        <v>1413000</v>
      </c>
      <c r="H15" s="17">
        <f t="shared" si="0"/>
        <v>1413000</v>
      </c>
    </row>
    <row r="16" spans="1:8" ht="42.75" customHeight="1">
      <c r="A16" s="30" t="s">
        <v>25</v>
      </c>
      <c r="B16" s="31" t="s">
        <v>80</v>
      </c>
      <c r="C16" s="31" t="s">
        <v>71</v>
      </c>
      <c r="D16" s="19">
        <v>120000</v>
      </c>
      <c r="E16" s="26"/>
      <c r="F16" s="26"/>
      <c r="G16" s="21">
        <f t="shared" si="1"/>
        <v>120000</v>
      </c>
      <c r="H16" s="17">
        <f t="shared" si="0"/>
        <v>120000</v>
      </c>
    </row>
    <row r="17" spans="1:8" ht="57.75" customHeight="1">
      <c r="A17" s="30" t="s">
        <v>25</v>
      </c>
      <c r="B17" s="31" t="s">
        <v>80</v>
      </c>
      <c r="C17" s="31" t="s">
        <v>81</v>
      </c>
      <c r="D17" s="19">
        <v>331000</v>
      </c>
      <c r="E17" s="31" t="s">
        <v>81</v>
      </c>
      <c r="F17" s="19">
        <v>489000</v>
      </c>
      <c r="G17" s="21">
        <f t="shared" si="1"/>
        <v>820000</v>
      </c>
      <c r="H17" s="17">
        <f t="shared" si="0"/>
        <v>820000</v>
      </c>
    </row>
    <row r="18" spans="1:8" ht="84" customHeight="1">
      <c r="A18" s="28" t="s">
        <v>54</v>
      </c>
      <c r="B18" s="29" t="s">
        <v>55</v>
      </c>
      <c r="C18" s="11" t="s">
        <v>0</v>
      </c>
      <c r="D18" s="18">
        <f>D19</f>
        <v>170000</v>
      </c>
      <c r="E18" s="11" t="s">
        <v>0</v>
      </c>
      <c r="F18" s="18">
        <f>F19</f>
        <v>0</v>
      </c>
      <c r="G18" s="18">
        <f>D18+F18</f>
        <v>170000</v>
      </c>
      <c r="H18" s="17">
        <f t="shared" si="0"/>
        <v>170000</v>
      </c>
    </row>
    <row r="19" spans="1:8" ht="39" customHeight="1">
      <c r="A19" s="30" t="s">
        <v>56</v>
      </c>
      <c r="B19" s="31" t="s">
        <v>57</v>
      </c>
      <c r="C19" s="31" t="s">
        <v>58</v>
      </c>
      <c r="D19" s="19">
        <v>170000</v>
      </c>
      <c r="E19" s="26"/>
      <c r="F19" s="26"/>
      <c r="G19" s="21">
        <f t="shared" si="1"/>
        <v>170000</v>
      </c>
      <c r="H19" s="17">
        <f t="shared" si="0"/>
        <v>170000</v>
      </c>
    </row>
    <row r="20" spans="1:8" ht="79.5" customHeight="1">
      <c r="A20" s="28" t="s">
        <v>59</v>
      </c>
      <c r="B20" s="29" t="s">
        <v>60</v>
      </c>
      <c r="C20" s="11" t="s">
        <v>0</v>
      </c>
      <c r="D20" s="18">
        <f>D21</f>
        <v>200000</v>
      </c>
      <c r="E20" s="11" t="s">
        <v>0</v>
      </c>
      <c r="F20" s="18">
        <f>F21</f>
        <v>0</v>
      </c>
      <c r="G20" s="18">
        <f t="shared" si="1"/>
        <v>200000</v>
      </c>
      <c r="H20" s="17">
        <f t="shared" si="0"/>
        <v>200000</v>
      </c>
    </row>
    <row r="21" spans="1:8" ht="50.25" customHeight="1">
      <c r="A21" s="30" t="s">
        <v>82</v>
      </c>
      <c r="B21" s="31" t="s">
        <v>83</v>
      </c>
      <c r="C21" s="31" t="s">
        <v>84</v>
      </c>
      <c r="D21" s="19">
        <v>200000</v>
      </c>
      <c r="E21" s="26"/>
      <c r="F21" s="26"/>
      <c r="G21" s="21">
        <f t="shared" si="1"/>
        <v>200000</v>
      </c>
      <c r="H21" s="17">
        <f t="shared" si="0"/>
        <v>200000</v>
      </c>
    </row>
    <row r="22" spans="1:8" s="8" customFormat="1" ht="44.25" customHeight="1">
      <c r="A22" s="28" t="s">
        <v>13</v>
      </c>
      <c r="B22" s="29" t="s">
        <v>22</v>
      </c>
      <c r="C22" s="11" t="s">
        <v>0</v>
      </c>
      <c r="D22" s="18">
        <f>D23</f>
        <v>0</v>
      </c>
      <c r="E22" s="11" t="s">
        <v>0</v>
      </c>
      <c r="F22" s="18">
        <f>F23</f>
        <v>90000</v>
      </c>
      <c r="G22" s="18">
        <f t="shared" si="1"/>
        <v>90000</v>
      </c>
      <c r="H22" s="17">
        <f t="shared" si="0"/>
        <v>90000</v>
      </c>
    </row>
    <row r="23" spans="1:8" s="8" customFormat="1" ht="96.75" customHeight="1">
      <c r="A23" s="30" t="s">
        <v>14</v>
      </c>
      <c r="B23" s="31" t="s">
        <v>15</v>
      </c>
      <c r="C23" s="31"/>
      <c r="D23" s="19"/>
      <c r="E23" s="31" t="s">
        <v>46</v>
      </c>
      <c r="F23" s="20">
        <v>90000</v>
      </c>
      <c r="G23" s="21">
        <f t="shared" si="1"/>
        <v>90000</v>
      </c>
      <c r="H23" s="17">
        <f t="shared" si="0"/>
        <v>90000</v>
      </c>
    </row>
    <row r="24" spans="1:8" s="8" customFormat="1" ht="40.5" customHeight="1">
      <c r="A24" s="28" t="s">
        <v>61</v>
      </c>
      <c r="B24" s="29" t="s">
        <v>62</v>
      </c>
      <c r="C24" s="11" t="s">
        <v>0</v>
      </c>
      <c r="D24" s="18">
        <f>D25</f>
        <v>200000</v>
      </c>
      <c r="E24" s="11" t="s">
        <v>0</v>
      </c>
      <c r="F24" s="18">
        <f>F25</f>
        <v>0</v>
      </c>
      <c r="G24" s="18">
        <f>D24+F24</f>
        <v>200000</v>
      </c>
      <c r="H24" s="17">
        <f t="shared" si="0"/>
        <v>200000</v>
      </c>
    </row>
    <row r="25" spans="1:8" s="8" customFormat="1" ht="25.5" customHeight="1">
      <c r="A25" s="30" t="s">
        <v>108</v>
      </c>
      <c r="B25" s="31" t="s">
        <v>109</v>
      </c>
      <c r="C25" s="32" t="s">
        <v>63</v>
      </c>
      <c r="D25" s="19">
        <v>200000</v>
      </c>
      <c r="E25" s="31"/>
      <c r="F25" s="20"/>
      <c r="G25" s="21">
        <f t="shared" si="1"/>
        <v>200000</v>
      </c>
      <c r="H25" s="17">
        <f t="shared" si="0"/>
        <v>200000</v>
      </c>
    </row>
    <row r="26" spans="1:8" s="8" customFormat="1" ht="78" customHeight="1">
      <c r="A26" s="33" t="s">
        <v>8</v>
      </c>
      <c r="B26" s="29" t="s">
        <v>9</v>
      </c>
      <c r="C26" s="11" t="s">
        <v>0</v>
      </c>
      <c r="D26" s="18">
        <f>D27+D28</f>
        <v>522000</v>
      </c>
      <c r="E26" s="11" t="s">
        <v>0</v>
      </c>
      <c r="F26" s="18">
        <f>SUM(F27:F27)</f>
        <v>0</v>
      </c>
      <c r="G26" s="18">
        <f t="shared" si="1"/>
        <v>522000</v>
      </c>
      <c r="H26" s="17">
        <f t="shared" si="0"/>
        <v>522000</v>
      </c>
    </row>
    <row r="27" spans="1:8" s="9" customFormat="1" ht="48" customHeight="1">
      <c r="A27" s="34" t="s">
        <v>50</v>
      </c>
      <c r="B27" s="32" t="s">
        <v>51</v>
      </c>
      <c r="C27" s="32" t="s">
        <v>52</v>
      </c>
      <c r="D27" s="19">
        <v>472000</v>
      </c>
      <c r="E27" s="35"/>
      <c r="F27" s="22"/>
      <c r="G27" s="21">
        <f t="shared" si="1"/>
        <v>472000</v>
      </c>
      <c r="H27" s="17">
        <f t="shared" si="0"/>
        <v>472000</v>
      </c>
    </row>
    <row r="28" spans="1:8" s="9" customFormat="1" ht="45.75" customHeight="1">
      <c r="A28" s="34" t="s">
        <v>50</v>
      </c>
      <c r="B28" s="32" t="s">
        <v>51</v>
      </c>
      <c r="C28" s="32" t="s">
        <v>53</v>
      </c>
      <c r="D28" s="19">
        <v>50000</v>
      </c>
      <c r="E28" s="35"/>
      <c r="F28" s="22"/>
      <c r="G28" s="21">
        <f t="shared" si="1"/>
        <v>50000</v>
      </c>
      <c r="H28" s="17">
        <f t="shared" si="0"/>
        <v>50000</v>
      </c>
    </row>
    <row r="29" spans="1:8" s="8" customFormat="1" ht="40.5" customHeight="1">
      <c r="A29" s="33" t="s">
        <v>6</v>
      </c>
      <c r="B29" s="29" t="s">
        <v>7</v>
      </c>
      <c r="C29" s="11" t="s">
        <v>0</v>
      </c>
      <c r="D29" s="18">
        <f>D30+D31</f>
        <v>500000</v>
      </c>
      <c r="E29" s="11" t="s">
        <v>0</v>
      </c>
      <c r="F29" s="18">
        <f>F30+F31</f>
        <v>4178.49</v>
      </c>
      <c r="G29" s="18">
        <f>D29+F29</f>
        <v>504178.49</v>
      </c>
      <c r="H29" s="17">
        <f t="shared" si="0"/>
        <v>504178.49</v>
      </c>
    </row>
    <row r="30" spans="1:8" s="9" customFormat="1" ht="136.5" customHeight="1">
      <c r="A30" s="36" t="s">
        <v>47</v>
      </c>
      <c r="B30" s="37" t="s">
        <v>48</v>
      </c>
      <c r="C30" s="37" t="s">
        <v>49</v>
      </c>
      <c r="D30" s="19">
        <v>500000</v>
      </c>
      <c r="E30" s="12"/>
      <c r="F30" s="21"/>
      <c r="G30" s="21">
        <f t="shared" si="1"/>
        <v>500000</v>
      </c>
      <c r="H30" s="17">
        <f t="shared" si="0"/>
        <v>500000</v>
      </c>
    </row>
    <row r="31" spans="1:8" s="10" customFormat="1" ht="99" customHeight="1">
      <c r="A31" s="36">
        <v>250908</v>
      </c>
      <c r="B31" s="37" t="s">
        <v>40</v>
      </c>
      <c r="C31" s="36"/>
      <c r="D31" s="23"/>
      <c r="E31" s="37" t="s">
        <v>41</v>
      </c>
      <c r="F31" s="20">
        <v>4178.49</v>
      </c>
      <c r="G31" s="21">
        <f t="shared" si="1"/>
        <v>4178.49</v>
      </c>
      <c r="H31" s="17">
        <f t="shared" si="0"/>
        <v>4178.49</v>
      </c>
    </row>
    <row r="32" spans="1:8" s="10" customFormat="1" ht="76.5" customHeight="1">
      <c r="A32" s="33" t="s">
        <v>85</v>
      </c>
      <c r="B32" s="29" t="s">
        <v>86</v>
      </c>
      <c r="C32" s="11" t="s">
        <v>0</v>
      </c>
      <c r="D32" s="18">
        <f>D33+D34</f>
        <v>158200</v>
      </c>
      <c r="E32" s="11" t="s">
        <v>0</v>
      </c>
      <c r="F32" s="18">
        <f>F33+F34</f>
        <v>0</v>
      </c>
      <c r="G32" s="18">
        <f>D32+F32</f>
        <v>158200</v>
      </c>
      <c r="H32" s="17">
        <f t="shared" si="0"/>
        <v>158200</v>
      </c>
    </row>
    <row r="33" spans="1:8" s="10" customFormat="1" ht="37.5" customHeight="1">
      <c r="A33" s="36" t="s">
        <v>82</v>
      </c>
      <c r="B33" s="37" t="s">
        <v>83</v>
      </c>
      <c r="C33" s="37" t="s">
        <v>87</v>
      </c>
      <c r="D33" s="19">
        <v>10200</v>
      </c>
      <c r="E33" s="24"/>
      <c r="F33" s="20"/>
      <c r="G33" s="21">
        <f t="shared" si="1"/>
        <v>10200</v>
      </c>
      <c r="H33" s="17">
        <f t="shared" si="0"/>
        <v>10200</v>
      </c>
    </row>
    <row r="34" spans="1:8" s="10" customFormat="1" ht="75.75" customHeight="1">
      <c r="A34" s="36" t="s">
        <v>88</v>
      </c>
      <c r="B34" s="37" t="s">
        <v>89</v>
      </c>
      <c r="C34" s="37" t="s">
        <v>90</v>
      </c>
      <c r="D34" s="23">
        <v>148000</v>
      </c>
      <c r="E34" s="24"/>
      <c r="F34" s="20"/>
      <c r="G34" s="21">
        <f t="shared" si="1"/>
        <v>148000</v>
      </c>
      <c r="H34" s="17">
        <f t="shared" si="0"/>
        <v>148000</v>
      </c>
    </row>
    <row r="35" spans="1:8" s="10" customFormat="1" ht="64.5" customHeight="1">
      <c r="A35" s="33" t="s">
        <v>103</v>
      </c>
      <c r="B35" s="29" t="s">
        <v>104</v>
      </c>
      <c r="C35" s="11" t="s">
        <v>0</v>
      </c>
      <c r="D35" s="18">
        <f>D36</f>
        <v>33000</v>
      </c>
      <c r="E35" s="11" t="s">
        <v>0</v>
      </c>
      <c r="F35" s="18">
        <f>F36</f>
        <v>0</v>
      </c>
      <c r="G35" s="18">
        <f>D35+F35</f>
        <v>33000</v>
      </c>
      <c r="H35" s="17">
        <f t="shared" si="0"/>
        <v>33000</v>
      </c>
    </row>
    <row r="36" spans="1:8" s="10" customFormat="1" ht="64.5" customHeight="1">
      <c r="A36" s="36" t="s">
        <v>29</v>
      </c>
      <c r="B36" s="37" t="s">
        <v>105</v>
      </c>
      <c r="C36" s="37" t="s">
        <v>106</v>
      </c>
      <c r="D36" s="20">
        <v>33000</v>
      </c>
      <c r="E36" s="12"/>
      <c r="F36" s="21"/>
      <c r="G36" s="21">
        <f t="shared" si="1"/>
        <v>33000</v>
      </c>
      <c r="H36" s="17">
        <f t="shared" si="0"/>
        <v>33000</v>
      </c>
    </row>
    <row r="37" spans="1:8" s="10" customFormat="1" ht="39.75" customHeight="1">
      <c r="A37" s="33" t="s">
        <v>23</v>
      </c>
      <c r="B37" s="29" t="s">
        <v>24</v>
      </c>
      <c r="C37" s="11" t="s">
        <v>0</v>
      </c>
      <c r="D37" s="18">
        <f>D38</f>
        <v>180000</v>
      </c>
      <c r="E37" s="11" t="s">
        <v>0</v>
      </c>
      <c r="F37" s="18">
        <f>F38</f>
        <v>20000</v>
      </c>
      <c r="G37" s="18">
        <f>D37+F37</f>
        <v>200000</v>
      </c>
      <c r="H37" s="17">
        <f t="shared" si="0"/>
        <v>200000</v>
      </c>
    </row>
    <row r="38" spans="1:8" s="10" customFormat="1" ht="43.5" customHeight="1">
      <c r="A38" s="36" t="s">
        <v>25</v>
      </c>
      <c r="B38" s="37" t="s">
        <v>26</v>
      </c>
      <c r="C38" s="37" t="s">
        <v>44</v>
      </c>
      <c r="D38" s="19">
        <v>180000</v>
      </c>
      <c r="E38" s="38"/>
      <c r="F38" s="20">
        <v>20000</v>
      </c>
      <c r="G38" s="21">
        <f t="shared" si="1"/>
        <v>200000</v>
      </c>
      <c r="H38" s="17">
        <f t="shared" si="0"/>
        <v>200000</v>
      </c>
    </row>
    <row r="39" spans="1:8" s="10" customFormat="1" ht="58.5" customHeight="1">
      <c r="A39" s="33" t="s">
        <v>31</v>
      </c>
      <c r="B39" s="29" t="s">
        <v>32</v>
      </c>
      <c r="C39" s="11" t="s">
        <v>0</v>
      </c>
      <c r="D39" s="18">
        <f>D41+D40</f>
        <v>-564850</v>
      </c>
      <c r="E39" s="11" t="s">
        <v>0</v>
      </c>
      <c r="F39" s="18">
        <f>F41+F40</f>
        <v>742950</v>
      </c>
      <c r="G39" s="18">
        <f>D39+F39</f>
        <v>178100</v>
      </c>
      <c r="H39" s="17"/>
    </row>
    <row r="40" spans="1:8" s="10" customFormat="1" ht="119.25" customHeight="1">
      <c r="A40" s="30" t="s">
        <v>66</v>
      </c>
      <c r="B40" s="31" t="s">
        <v>67</v>
      </c>
      <c r="C40" s="31" t="s">
        <v>68</v>
      </c>
      <c r="D40" s="19">
        <v>-564850</v>
      </c>
      <c r="E40" s="31" t="s">
        <v>68</v>
      </c>
      <c r="F40" s="19">
        <v>564850</v>
      </c>
      <c r="G40" s="21">
        <f>D40+F40</f>
        <v>0</v>
      </c>
      <c r="H40" s="17"/>
    </row>
    <row r="41" spans="1:8" s="10" customFormat="1" ht="81" customHeight="1">
      <c r="A41" s="30" t="s">
        <v>29</v>
      </c>
      <c r="B41" s="31" t="s">
        <v>28</v>
      </c>
      <c r="C41" s="39"/>
      <c r="D41" s="19"/>
      <c r="E41" s="39" t="s">
        <v>30</v>
      </c>
      <c r="F41" s="19">
        <v>178100</v>
      </c>
      <c r="G41" s="21">
        <f>D41+F41</f>
        <v>178100</v>
      </c>
      <c r="H41" s="17"/>
    </row>
    <row r="42" spans="1:8" s="10" customFormat="1" ht="60.75" customHeight="1">
      <c r="A42" s="33" t="s">
        <v>33</v>
      </c>
      <c r="B42" s="29" t="s">
        <v>34</v>
      </c>
      <c r="C42" s="11" t="s">
        <v>0</v>
      </c>
      <c r="D42" s="18">
        <f>D43+D46+D44</f>
        <v>600000</v>
      </c>
      <c r="E42" s="11" t="s">
        <v>0</v>
      </c>
      <c r="F42" s="18">
        <f>F43+F44+F45</f>
        <v>3530000</v>
      </c>
      <c r="G42" s="18">
        <f>D42+F42</f>
        <v>4130000</v>
      </c>
      <c r="H42" s="17">
        <f t="shared" si="0"/>
        <v>4130000</v>
      </c>
    </row>
    <row r="43" spans="1:8" s="10" customFormat="1" ht="59.25" customHeight="1">
      <c r="A43" s="36" t="s">
        <v>69</v>
      </c>
      <c r="B43" s="37" t="s">
        <v>70</v>
      </c>
      <c r="C43" s="37"/>
      <c r="D43" s="19"/>
      <c r="E43" s="37" t="s">
        <v>68</v>
      </c>
      <c r="F43" s="20">
        <v>1800000</v>
      </c>
      <c r="G43" s="21">
        <f t="shared" si="1"/>
        <v>1800000</v>
      </c>
      <c r="H43" s="17">
        <f t="shared" si="0"/>
        <v>1800000</v>
      </c>
    </row>
    <row r="44" spans="1:8" s="10" customFormat="1" ht="77.25" customHeight="1">
      <c r="A44" s="36" t="s">
        <v>69</v>
      </c>
      <c r="B44" s="37" t="s">
        <v>70</v>
      </c>
      <c r="C44" s="37"/>
      <c r="D44" s="19"/>
      <c r="E44" s="37" t="s">
        <v>107</v>
      </c>
      <c r="F44" s="20">
        <v>130000</v>
      </c>
      <c r="G44" s="21">
        <f t="shared" si="1"/>
        <v>130000</v>
      </c>
      <c r="H44" s="17">
        <f t="shared" si="0"/>
        <v>130000</v>
      </c>
    </row>
    <row r="45" spans="1:8" s="10" customFormat="1" ht="132" customHeight="1">
      <c r="A45" s="36" t="s">
        <v>69</v>
      </c>
      <c r="B45" s="37" t="s">
        <v>70</v>
      </c>
      <c r="C45" s="37"/>
      <c r="D45" s="19"/>
      <c r="E45" s="37" t="s">
        <v>110</v>
      </c>
      <c r="F45" s="20">
        <v>1600000</v>
      </c>
      <c r="G45" s="21">
        <f t="shared" si="1"/>
        <v>1600000</v>
      </c>
      <c r="H45" s="17">
        <f t="shared" si="0"/>
        <v>1600000</v>
      </c>
    </row>
    <row r="46" spans="1:8" s="10" customFormat="1" ht="59.25" customHeight="1">
      <c r="A46" s="30" t="s">
        <v>29</v>
      </c>
      <c r="B46" s="31" t="s">
        <v>28</v>
      </c>
      <c r="C46" s="39" t="s">
        <v>39</v>
      </c>
      <c r="D46" s="19">
        <v>600000</v>
      </c>
      <c r="E46" s="40"/>
      <c r="F46" s="20"/>
      <c r="G46" s="21">
        <f>D46+F46</f>
        <v>600000</v>
      </c>
      <c r="H46" s="17">
        <f t="shared" si="0"/>
        <v>600000</v>
      </c>
    </row>
    <row r="47" spans="1:8" s="8" customFormat="1" ht="56.25" customHeight="1">
      <c r="A47" s="33" t="s">
        <v>4</v>
      </c>
      <c r="B47" s="29" t="s">
        <v>5</v>
      </c>
      <c r="C47" s="11" t="s">
        <v>0</v>
      </c>
      <c r="D47" s="18">
        <f>D48+D49+D50+D51+D52+D56+D57+D55+D53+D54</f>
        <v>2685500</v>
      </c>
      <c r="E47" s="11" t="s">
        <v>0</v>
      </c>
      <c r="F47" s="18">
        <f>F48+F49+F50+F51+F52+F56+F57+F55+F53</f>
        <v>134166</v>
      </c>
      <c r="G47" s="18">
        <f>D47+F47</f>
        <v>2819666</v>
      </c>
      <c r="H47" s="17">
        <f aca="true" t="shared" si="2" ref="H47:H62">D47+F47</f>
        <v>2819666</v>
      </c>
    </row>
    <row r="48" spans="1:8" s="8" customFormat="1" ht="84" customHeight="1">
      <c r="A48" s="36">
        <v>160903</v>
      </c>
      <c r="B48" s="37" t="s">
        <v>27</v>
      </c>
      <c r="C48" s="37" t="s">
        <v>91</v>
      </c>
      <c r="D48" s="19">
        <v>300000</v>
      </c>
      <c r="E48" s="31"/>
      <c r="F48" s="20"/>
      <c r="G48" s="21">
        <f t="shared" si="1"/>
        <v>300000</v>
      </c>
      <c r="H48" s="17">
        <f t="shared" si="2"/>
        <v>300000</v>
      </c>
    </row>
    <row r="49" spans="1:8" s="8" customFormat="1" ht="84" customHeight="1">
      <c r="A49" s="36">
        <v>160903</v>
      </c>
      <c r="B49" s="37" t="s">
        <v>27</v>
      </c>
      <c r="C49" s="37" t="s">
        <v>92</v>
      </c>
      <c r="D49" s="19">
        <v>600000</v>
      </c>
      <c r="E49" s="31"/>
      <c r="F49" s="20"/>
      <c r="G49" s="21">
        <f t="shared" si="1"/>
        <v>600000</v>
      </c>
      <c r="H49" s="17">
        <f t="shared" si="2"/>
        <v>600000</v>
      </c>
    </row>
    <row r="50" spans="1:8" s="8" customFormat="1" ht="84" customHeight="1">
      <c r="A50" s="36">
        <v>160903</v>
      </c>
      <c r="B50" s="37" t="s">
        <v>27</v>
      </c>
      <c r="C50" s="37" t="s">
        <v>93</v>
      </c>
      <c r="D50" s="19">
        <v>115500</v>
      </c>
      <c r="E50" s="31"/>
      <c r="F50" s="20"/>
      <c r="G50" s="21">
        <f t="shared" si="1"/>
        <v>115500</v>
      </c>
      <c r="H50" s="17">
        <f t="shared" si="2"/>
        <v>115500</v>
      </c>
    </row>
    <row r="51" spans="1:8" s="8" customFormat="1" ht="84" customHeight="1">
      <c r="A51" s="36">
        <v>160903</v>
      </c>
      <c r="B51" s="37" t="s">
        <v>27</v>
      </c>
      <c r="C51" s="37" t="s">
        <v>94</v>
      </c>
      <c r="D51" s="19">
        <v>500000</v>
      </c>
      <c r="E51" s="31"/>
      <c r="F51" s="20"/>
      <c r="G51" s="21">
        <f t="shared" si="1"/>
        <v>500000</v>
      </c>
      <c r="H51" s="17">
        <f t="shared" si="2"/>
        <v>500000</v>
      </c>
    </row>
    <row r="52" spans="1:8" s="8" customFormat="1" ht="84" customHeight="1">
      <c r="A52" s="36">
        <v>160903</v>
      </c>
      <c r="B52" s="37" t="s">
        <v>27</v>
      </c>
      <c r="C52" s="37" t="s">
        <v>95</v>
      </c>
      <c r="D52" s="19">
        <v>200000</v>
      </c>
      <c r="E52" s="31"/>
      <c r="F52" s="20"/>
      <c r="G52" s="21">
        <f t="shared" si="1"/>
        <v>200000</v>
      </c>
      <c r="H52" s="17">
        <f t="shared" si="2"/>
        <v>200000</v>
      </c>
    </row>
    <row r="53" spans="1:8" s="8" customFormat="1" ht="84" customHeight="1">
      <c r="A53" s="36">
        <v>160903</v>
      </c>
      <c r="B53" s="37" t="s">
        <v>27</v>
      </c>
      <c r="C53" s="37" t="s">
        <v>96</v>
      </c>
      <c r="D53" s="19">
        <v>150000</v>
      </c>
      <c r="E53" s="31"/>
      <c r="F53" s="20"/>
      <c r="G53" s="21">
        <f t="shared" si="1"/>
        <v>150000</v>
      </c>
      <c r="H53" s="17">
        <f t="shared" si="2"/>
        <v>150000</v>
      </c>
    </row>
    <row r="54" spans="1:8" s="8" customFormat="1" ht="84" customHeight="1">
      <c r="A54" s="36">
        <v>160903</v>
      </c>
      <c r="B54" s="37" t="s">
        <v>27</v>
      </c>
      <c r="C54" s="37" t="s">
        <v>111</v>
      </c>
      <c r="D54" s="19">
        <v>50000</v>
      </c>
      <c r="E54" s="31"/>
      <c r="F54" s="20"/>
      <c r="G54" s="21">
        <f t="shared" si="1"/>
        <v>50000</v>
      </c>
      <c r="H54" s="17">
        <f t="shared" si="2"/>
        <v>50000</v>
      </c>
    </row>
    <row r="55" spans="1:8" s="8" customFormat="1" ht="59.25" customHeight="1">
      <c r="A55" s="36">
        <v>250903</v>
      </c>
      <c r="B55" s="37" t="s">
        <v>101</v>
      </c>
      <c r="C55" s="31" t="s">
        <v>102</v>
      </c>
      <c r="D55" s="19">
        <v>700000</v>
      </c>
      <c r="E55" s="31"/>
      <c r="F55" s="20"/>
      <c r="G55" s="21">
        <f t="shared" si="1"/>
        <v>700000</v>
      </c>
      <c r="H55" s="17">
        <f t="shared" si="2"/>
        <v>700000</v>
      </c>
    </row>
    <row r="56" spans="1:8" s="8" customFormat="1" ht="96.75" customHeight="1">
      <c r="A56" s="36">
        <v>250911</v>
      </c>
      <c r="B56" s="37" t="s">
        <v>42</v>
      </c>
      <c r="C56" s="39"/>
      <c r="D56" s="19"/>
      <c r="E56" s="31" t="s">
        <v>43</v>
      </c>
      <c r="F56" s="20">
        <v>55768</v>
      </c>
      <c r="G56" s="21">
        <f t="shared" si="1"/>
        <v>55768</v>
      </c>
      <c r="H56" s="17">
        <f t="shared" si="2"/>
        <v>55768</v>
      </c>
    </row>
    <row r="57" spans="1:8" s="8" customFormat="1" ht="84" customHeight="1">
      <c r="A57" s="36">
        <v>250911</v>
      </c>
      <c r="B57" s="37" t="s">
        <v>42</v>
      </c>
      <c r="C57" s="31" t="s">
        <v>44</v>
      </c>
      <c r="D57" s="19">
        <v>70000</v>
      </c>
      <c r="E57" s="31" t="s">
        <v>44</v>
      </c>
      <c r="F57" s="20">
        <v>78398</v>
      </c>
      <c r="G57" s="21">
        <f t="shared" si="1"/>
        <v>148398</v>
      </c>
      <c r="H57" s="17">
        <f t="shared" si="2"/>
        <v>148398</v>
      </c>
    </row>
    <row r="58" spans="1:8" s="8" customFormat="1" ht="96" customHeight="1">
      <c r="A58" s="33" t="s">
        <v>35</v>
      </c>
      <c r="B58" s="29" t="s">
        <v>36</v>
      </c>
      <c r="C58" s="11" t="s">
        <v>0</v>
      </c>
      <c r="D58" s="18">
        <f>D60+D59+D61</f>
        <v>550000</v>
      </c>
      <c r="E58" s="11" t="s">
        <v>0</v>
      </c>
      <c r="F58" s="18">
        <f>F60</f>
        <v>0</v>
      </c>
      <c r="G58" s="18">
        <f>D58+F58</f>
        <v>550000</v>
      </c>
      <c r="H58" s="17">
        <f t="shared" si="2"/>
        <v>550000</v>
      </c>
    </row>
    <row r="59" spans="1:8" s="8" customFormat="1" ht="46.5" customHeight="1">
      <c r="A59" s="30" t="s">
        <v>97</v>
      </c>
      <c r="B59" s="31" t="s">
        <v>98</v>
      </c>
      <c r="C59" s="39" t="s">
        <v>99</v>
      </c>
      <c r="D59" s="20">
        <v>300000</v>
      </c>
      <c r="E59" s="12"/>
      <c r="F59" s="21"/>
      <c r="G59" s="21">
        <f t="shared" si="1"/>
        <v>300000</v>
      </c>
      <c r="H59" s="17">
        <f t="shared" si="2"/>
        <v>300000</v>
      </c>
    </row>
    <row r="60" spans="1:8" s="8" customFormat="1" ht="65.25" customHeight="1">
      <c r="A60" s="30" t="s">
        <v>82</v>
      </c>
      <c r="B60" s="31" t="s">
        <v>83</v>
      </c>
      <c r="C60" s="39" t="s">
        <v>100</v>
      </c>
      <c r="D60" s="20">
        <v>50000</v>
      </c>
      <c r="E60" s="39"/>
      <c r="F60" s="19"/>
      <c r="G60" s="21">
        <f t="shared" si="1"/>
        <v>50000</v>
      </c>
      <c r="H60" s="17">
        <f t="shared" si="2"/>
        <v>50000</v>
      </c>
    </row>
    <row r="61" spans="1:8" s="8" customFormat="1" ht="65.25" customHeight="1">
      <c r="A61" s="36" t="s">
        <v>25</v>
      </c>
      <c r="B61" s="37" t="s">
        <v>26</v>
      </c>
      <c r="C61" s="39" t="s">
        <v>68</v>
      </c>
      <c r="D61" s="20">
        <v>200000</v>
      </c>
      <c r="E61" s="39"/>
      <c r="F61" s="19"/>
      <c r="G61" s="21">
        <f t="shared" si="1"/>
        <v>200000</v>
      </c>
      <c r="H61" s="17">
        <f t="shared" si="2"/>
        <v>200000</v>
      </c>
    </row>
    <row r="62" spans="1:8" s="8" customFormat="1" ht="30.75" customHeight="1">
      <c r="A62" s="27"/>
      <c r="B62" s="27" t="s">
        <v>0</v>
      </c>
      <c r="C62" s="35"/>
      <c r="D62" s="22">
        <f>D9+D12+D18+D20+D22+D24+D26+D29+D32+D35+D37+D39+D42+D47+D58</f>
        <v>10904850</v>
      </c>
      <c r="E62" s="27" t="s">
        <v>0</v>
      </c>
      <c r="F62" s="22">
        <f>F9+F12+F18+F20+F22+F24+F26+F29+F32+F35+F37+F39+F42+F47+F58</f>
        <v>5195294.49</v>
      </c>
      <c r="G62" s="22">
        <f>G9+G12+G18+G20+G22+G24+G26+G29+G32+G35+G37+G39+G42+G47+G58</f>
        <v>16100144.49</v>
      </c>
      <c r="H62" s="17">
        <f t="shared" si="2"/>
        <v>16100144.49</v>
      </c>
    </row>
    <row r="63" spans="1:7" s="8" customFormat="1" ht="30.75" customHeight="1">
      <c r="A63" s="13"/>
      <c r="B63" s="14"/>
      <c r="C63" s="15"/>
      <c r="D63" s="16"/>
      <c r="E63" s="15"/>
      <c r="F63" s="16"/>
      <c r="G63" s="16"/>
    </row>
    <row r="64" spans="1:7" s="8" customFormat="1" ht="30.75" customHeight="1">
      <c r="A64" s="13"/>
      <c r="B64" s="14"/>
      <c r="C64" s="15"/>
      <c r="D64" s="16"/>
      <c r="E64" s="15"/>
      <c r="F64" s="16"/>
      <c r="G64" s="16"/>
    </row>
    <row r="65" spans="1:7" ht="18.75">
      <c r="A65" s="6"/>
      <c r="B65" s="41"/>
      <c r="C65" s="42"/>
      <c r="D65" s="43"/>
      <c r="E65" s="3"/>
      <c r="F65" s="3"/>
      <c r="G65" s="3"/>
    </row>
    <row r="66" spans="2:8" ht="20.25">
      <c r="B66" s="44" t="s">
        <v>21</v>
      </c>
      <c r="C66" s="45"/>
      <c r="D66" s="45"/>
      <c r="E66" s="45"/>
      <c r="F66" s="45"/>
      <c r="G66" s="45"/>
      <c r="H66" s="45"/>
    </row>
    <row r="67" spans="2:8" ht="20.25">
      <c r="B67" s="45"/>
      <c r="C67" s="45"/>
      <c r="D67" s="45"/>
      <c r="E67" s="45"/>
      <c r="F67" s="45"/>
      <c r="G67" s="45"/>
      <c r="H67" s="45"/>
    </row>
    <row r="72" spans="1:4" ht="30.75" customHeight="1">
      <c r="A72" s="3"/>
      <c r="B72" s="4"/>
      <c r="C72" s="4"/>
      <c r="D72" s="5"/>
    </row>
  </sheetData>
  <sheetProtection/>
  <mergeCells count="4">
    <mergeCell ref="C1:D1"/>
    <mergeCell ref="E7:F7"/>
    <mergeCell ref="C7:D7"/>
    <mergeCell ref="B5:G5"/>
  </mergeCells>
  <printOptions/>
  <pageMargins left="1.1811023622047245" right="0.5905511811023623" top="0.5905511811023623" bottom="0.5905511811023623" header="0.2755905511811024" footer="0.07874015748031496"/>
  <pageSetup horizontalDpi="600" verticalDpi="600" orientation="landscape" paperSize="9" scale="5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2014-08-01T07:27:07Z</cp:lastPrinted>
  <dcterms:created xsi:type="dcterms:W3CDTF">2006-12-24T13:19:10Z</dcterms:created>
  <dcterms:modified xsi:type="dcterms:W3CDTF">2014-08-01T07:27:08Z</dcterms:modified>
  <cp:category/>
  <cp:version/>
  <cp:contentType/>
  <cp:contentStatus/>
</cp:coreProperties>
</file>