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2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2'!$A$1:$N$28</definedName>
    <definedName name="_xlnm.Print_Area" localSheetId="0">'додаток 3'!$A$1:$N$29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<sst xmlns="http://schemas.openxmlformats.org/spreadsheetml/2006/main" count="105" uniqueCount="60">
  <si>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 за функціональною структурою</t>
  </si>
  <si>
    <t>РАЗОМ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</si>
  <si>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</si>
  <si>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</si>
  <si>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</si>
  <si>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</si>
  <si>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з них</t>
  </si>
  <si>
    <t>Назва головного розпорядника коштів</t>
  </si>
  <si>
    <t>Управління капітального будівництва облдержадміністрації</t>
  </si>
  <si>
    <t>Міжбюджетні трансферти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</si>
  <si>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</si>
  <si>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</si>
  <si>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</si>
  <si>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</si>
  <si>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</si>
  <si>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</si>
  <si>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</si>
  <si>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</si>
  <si>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191</t>
  </si>
  <si>
    <t>додаток 2</t>
  </si>
  <si>
    <t>дод 2 разом</t>
  </si>
  <si>
    <t>з доходами</t>
  </si>
  <si>
    <t>ВСЬОГО</t>
  </si>
  <si>
    <t>грн.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</si>
  <si>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</si>
  <si>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</si>
  <si>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</si>
  <si>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</si>
  <si>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</si>
  <si>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</si>
  <si>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</si>
  <si>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</si>
  <si>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В.А.Королюк</t>
  </si>
  <si>
    <t>до рішення Рівненської обласної  ради</t>
  </si>
  <si>
    <t>250306</t>
  </si>
  <si>
    <t>Кошти, що передаються із загального фонду бюджету до бюджету розвитку (спеціального фонду)</t>
  </si>
  <si>
    <t>150101</t>
  </si>
  <si>
    <t>Капітальні вкладення</t>
  </si>
  <si>
    <t>Будiвництво</t>
  </si>
  <si>
    <t>Капiтальнi вкладення</t>
  </si>
  <si>
    <t>250000</t>
  </si>
  <si>
    <t>Видатки, не вiднесенi до основних груп</t>
  </si>
  <si>
    <t>050</t>
  </si>
  <si>
    <t>Головне управління праці та соціального захисту населення облдержадміністрації</t>
  </si>
  <si>
    <t>150000</t>
  </si>
  <si>
    <t xml:space="preserve">              Додаток 2</t>
  </si>
  <si>
    <t>за рахунок інших субвенцій з місцевих бюджетів</t>
  </si>
  <si>
    <t>160</t>
  </si>
  <si>
    <t>Головне управління промисловості та розвитку інфраструктури облдержадміністрації</t>
  </si>
  <si>
    <t>250383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</si>
  <si>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</si>
  <si>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</si>
  <si>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</si>
  <si>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 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</si>
  <si>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250329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</si>
  <si>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</si>
  <si>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250335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</si>
  <si>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</si>
  <si>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Зміни видатків обласного  бюджету на 2008 рік </t>
  </si>
  <si>
    <t>від _____________ 2009 року №____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</si>
</sst>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  <numFmt numFmtId="185" formatCode="#,##0.000"/>
    <numFmt numFmtId="186" formatCode="#,##0.0000"/>
  </numFmts>
  <fonts count="3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1"/>
      <color indexed="8"/>
      <name val="Times New Roman"/>
      <family val="1"/>
    </font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" xfId="18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18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3" fillId="3" borderId="0" xfId="0" applyNumberFormat="1" applyFont="1" applyFill="1" applyAlignment="1">
      <alignment/>
    </xf>
    <xf numFmtId="49" fontId="10" fillId="4" borderId="2" xfId="0" applyNumberFormat="1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3" fillId="3" borderId="2" xfId="0" applyNumberFormat="1" applyFont="1" applyFill="1" applyBorder="1" applyAlignment="1" applyProtection="1">
      <alignment vertical="top" wrapText="1"/>
      <protection locked="0"/>
    </xf>
    <xf numFmtId="49" fontId="12" fillId="3" borderId="2" xfId="0" applyNumberFormat="1" applyFont="1" applyFill="1" applyBorder="1" applyAlignment="1" applyProtection="1">
      <alignment vertical="top" wrapText="1"/>
      <protection locked="0"/>
    </xf>
    <xf numFmtId="49" fontId="24" fillId="0" borderId="2" xfId="0" applyNumberFormat="1" applyFont="1" applyFill="1" applyBorder="1" applyAlignment="1">
      <alignment vertical="top" wrapText="1"/>
    </xf>
    <xf numFmtId="49" fontId="12" fillId="3" borderId="2" xfId="0" applyNumberFormat="1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49" fontId="24" fillId="0" borderId="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13" fillId="3" borderId="0" xfId="0" applyNumberFormat="1" applyFont="1" applyFill="1" applyAlignment="1">
      <alignment vertical="justify"/>
    </xf>
    <xf numFmtId="0" fontId="32" fillId="0" borderId="0" xfId="0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 vertical="justify" wrapText="1"/>
    </xf>
    <xf numFmtId="3" fontId="28" fillId="0" borderId="2" xfId="0" applyNumberFormat="1" applyFont="1" applyFill="1" applyBorder="1" applyAlignment="1">
      <alignment horizontal="center" vertical="justify" wrapText="1"/>
    </xf>
    <xf numFmtId="3" fontId="25" fillId="0" borderId="2" xfId="0" applyNumberFormat="1" applyFont="1" applyFill="1" applyBorder="1" applyAlignment="1">
      <alignment horizontal="center" vertical="justify" wrapText="1"/>
    </xf>
    <xf numFmtId="3" fontId="27" fillId="0" borderId="2" xfId="0" applyNumberFormat="1" applyFont="1" applyFill="1" applyBorder="1" applyAlignment="1">
      <alignment horizontal="center" vertical="justify" wrapText="1"/>
    </xf>
    <xf numFmtId="3" fontId="25" fillId="3" borderId="2" xfId="0" applyNumberFormat="1" applyFont="1" applyFill="1" applyBorder="1" applyAlignment="1">
      <alignment horizontal="center" vertical="justify" wrapText="1"/>
    </xf>
    <xf numFmtId="3" fontId="26" fillId="3" borderId="2" xfId="0" applyNumberFormat="1" applyFont="1" applyFill="1" applyBorder="1" applyAlignment="1">
      <alignment horizontal="center" vertical="justify" wrapText="1"/>
    </xf>
    <xf numFmtId="3" fontId="25" fillId="0" borderId="2" xfId="0" applyNumberFormat="1" applyFont="1" applyFill="1" applyBorder="1" applyAlignment="1">
      <alignment horizontal="center" vertical="justify" wrapText="1"/>
    </xf>
    <xf numFmtId="3" fontId="25" fillId="3" borderId="2" xfId="0" applyNumberFormat="1" applyFont="1" applyFill="1" applyBorder="1" applyAlignment="1">
      <alignment horizontal="center" vertical="justify" wrapText="1"/>
    </xf>
    <xf numFmtId="3" fontId="27" fillId="0" borderId="2" xfId="0" applyNumberFormat="1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justify" wrapText="1"/>
    </xf>
    <xf numFmtId="49" fontId="36" fillId="3" borderId="2" xfId="0" applyNumberFormat="1" applyFont="1" applyFill="1" applyBorder="1" applyAlignment="1">
      <alignment vertical="top" wrapText="1"/>
    </xf>
    <xf numFmtId="3" fontId="26" fillId="3" borderId="2" xfId="0" applyNumberFormat="1" applyFont="1" applyFill="1" applyBorder="1" applyAlignment="1">
      <alignment horizontal="center" vertical="justify" wrapText="1"/>
    </xf>
    <xf numFmtId="49" fontId="10" fillId="3" borderId="2" xfId="0" applyNumberFormat="1" applyFont="1" applyFill="1" applyBorder="1" applyAlignment="1">
      <alignment vertical="top" wrapText="1"/>
    </xf>
    <xf numFmtId="4" fontId="28" fillId="0" borderId="2" xfId="0" applyNumberFormat="1" applyFont="1" applyFill="1" applyBorder="1" applyAlignment="1">
      <alignment horizontal="center" vertical="justify" wrapText="1"/>
    </xf>
    <xf numFmtId="4" fontId="26" fillId="3" borderId="2" xfId="0" applyNumberFormat="1" applyFont="1" applyFill="1" applyBorder="1" applyAlignment="1">
      <alignment horizontal="center" vertical="justify" wrapText="1"/>
    </xf>
    <xf numFmtId="0" fontId="34" fillId="0" borderId="2" xfId="0" applyNumberFormat="1" applyFont="1" applyFill="1" applyBorder="1" applyAlignment="1">
      <alignment vertical="top" wrapText="1"/>
    </xf>
    <xf numFmtId="3" fontId="25" fillId="4" borderId="2" xfId="0" applyNumberFormat="1" applyFont="1" applyFill="1" applyBorder="1" applyAlignment="1">
      <alignment horizontal="center" vertical="justify" wrapText="1"/>
    </xf>
    <xf numFmtId="4" fontId="26" fillId="0" borderId="2" xfId="0" applyNumberFormat="1" applyFont="1" applyFill="1" applyBorder="1" applyAlignment="1">
      <alignment horizontal="center" vertical="justify" wrapText="1"/>
    </xf>
    <xf numFmtId="4" fontId="25" fillId="4" borderId="3" xfId="0" applyNumberFormat="1" applyFont="1" applyFill="1" applyBorder="1" applyAlignment="1">
      <alignment horizontal="center" vertical="justify" wrapText="1"/>
    </xf>
    <xf numFmtId="4" fontId="8" fillId="0" borderId="2" xfId="0" applyNumberFormat="1" applyFont="1" applyFill="1" applyBorder="1" applyAlignment="1">
      <alignment horizontal="center" vertical="justify" wrapText="1"/>
    </xf>
    <xf numFmtId="0" fontId="14" fillId="0" borderId="2" xfId="19" applyNumberFormat="1" applyFont="1" applyBorder="1" applyAlignment="1">
      <alignment vertical="center" wrapText="1"/>
      <protection/>
    </xf>
    <xf numFmtId="4" fontId="13" fillId="3" borderId="0" xfId="0" applyNumberFormat="1" applyFont="1" applyFill="1" applyAlignment="1">
      <alignment vertical="justify"/>
    </xf>
    <xf numFmtId="3" fontId="20" fillId="3" borderId="2" xfId="0" applyNumberFormat="1" applyFont="1" applyFill="1" applyBorder="1" applyAlignment="1">
      <alignment horizontal="center" vertical="justify" wrapText="1"/>
    </xf>
    <xf numFmtId="4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justify" wrapText="1"/>
    </xf>
    <xf numFmtId="49" fontId="14" fillId="0" borderId="2" xfId="0" applyNumberFormat="1" applyFont="1" applyBorder="1" applyAlignment="1">
      <alignment horizontal="center" vertical="top" wrapText="1"/>
    </xf>
    <xf numFmtId="49" fontId="24" fillId="3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vertical="top" wrapText="1"/>
    </xf>
    <xf numFmtId="49" fontId="35" fillId="3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 applyProtection="1">
      <alignment vertical="top" wrapText="1"/>
      <protection/>
    </xf>
    <xf numFmtId="49" fontId="21" fillId="3" borderId="2" xfId="0" applyNumberFormat="1" applyFont="1" applyFill="1" applyBorder="1" applyAlignment="1" applyProtection="1">
      <alignment horizontal="center" vertical="top" wrapText="1"/>
      <protection locked="0"/>
    </xf>
    <xf numFmtId="49" fontId="31" fillId="3" borderId="2" xfId="15" applyNumberFormat="1" applyFont="1" applyFill="1" applyBorder="1" applyAlignment="1" applyProtection="1">
      <alignment vertical="top" wrapText="1"/>
      <protection locked="0"/>
    </xf>
    <xf numFmtId="49" fontId="10" fillId="4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justify"/>
    </xf>
    <xf numFmtId="49" fontId="22" fillId="4" borderId="2" xfId="0" applyNumberFormat="1" applyFont="1" applyFill="1" applyBorder="1" applyAlignment="1">
      <alignment horizontal="center" vertical="top" wrapText="1"/>
    </xf>
    <xf numFmtId="49" fontId="22" fillId="4" borderId="2" xfId="0" applyNumberFormat="1" applyFont="1" applyFill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justify" wrapText="1"/>
    </xf>
    <xf numFmtId="3" fontId="22" fillId="4" borderId="2" xfId="0" applyNumberFormat="1" applyFont="1" applyFill="1" applyBorder="1" applyAlignment="1">
      <alignment horizontal="center" vertical="justify"/>
    </xf>
    <xf numFmtId="3" fontId="22" fillId="4" borderId="2" xfId="0" applyNumberFormat="1" applyFont="1" applyFill="1" applyBorder="1" applyAlignment="1">
      <alignment horizontal="center" vertical="justify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textRotation="255"/>
    </xf>
    <xf numFmtId="0" fontId="29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495300</xdr:colOff>
      <xdr:row>0</xdr:row>
      <xdr:rowOff>66675</xdr:rowOff>
    </xdr:from>
    <xdr:ext cx="2847975" cy="1085850"/>
    <xdr:sp>
      <xdr:nvSpPr>
        <xdr:cNvPr id="1" name="TextBox 6"/>
        <xdr:cNvSpPr txBox="1">
          <a:spLocks noChangeArrowheads="1"/>
        </xdr:cNvSpPr>
      </xdr:nvSpPr>
      <xdr:spPr>
        <a:xfrm>
          <a:off x="10144125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Додаток 3
до рішення Рівненської обласної  ради
від  _____________ 2009  року № _______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891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561975</xdr:rowOff>
    </xdr:from>
    <xdr:to>
      <xdr:col>9</xdr:col>
      <xdr:colOff>495300</xdr:colOff>
      <xdr:row>1</xdr:row>
      <xdr:rowOff>1209675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23900"/>
          <a:ext cx="8972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Зміни розподілу видатків обласного бюджету на 2008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171450</xdr:rowOff>
    </xdr:from>
    <xdr:to>
      <xdr:col>12</xdr:col>
      <xdr:colOff>304800</xdr:colOff>
      <xdr:row>6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590675"/>
          <a:ext cx="1262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_PA28\&#1044;&#1086;&#1076;&#1072;&#1090;&#1086;&#1082;%20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3">
          <cell r="C23">
            <v>924116.5</v>
          </cell>
          <cell r="D23">
            <v>-676846</v>
          </cell>
          <cell r="E23">
            <v>-9060</v>
          </cell>
          <cell r="F23">
            <v>247270.5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showZeros="0" view="pageBreakPreview" zoomScaleSheetLayoutView="100" workbookViewId="0" topLeftCell="A3">
      <pane xSplit="2" ySplit="3" topLeftCell="I25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26" sqref="D26"/>
    </sheetView>
  </sheetViews>
  <sheetFormatPr defaultColWidth="9.33203125" defaultRowHeight="12.75"/>
  <cols>
    <col min="1" max="1" width="12" style="18" customWidth="1"/>
    <col min="2" max="2" width="39.66015625" style="13" customWidth="1"/>
    <col min="3" max="3" width="19.16015625" style="1" customWidth="1"/>
    <col min="4" max="4" width="16.83203125" style="0" customWidth="1"/>
    <col min="5" max="5" width="16.66015625" style="0" customWidth="1"/>
    <col min="6" max="6" width="15.66015625" style="0" customWidth="1"/>
    <col min="7" max="7" width="16.83203125" style="0" customWidth="1"/>
    <col min="8" max="8" width="16.16015625" style="5" customWidth="1"/>
    <col min="9" max="9" width="15.83203125" style="0" customWidth="1"/>
    <col min="10" max="10" width="8.66015625" style="0" customWidth="1"/>
    <col min="11" max="11" width="14.16015625" style="0" customWidth="1"/>
    <col min="12" max="13" width="15.5" style="0" customWidth="1"/>
    <col min="14" max="14" width="19.66015625" style="1" customWidth="1"/>
    <col min="15" max="15" width="17.33203125" style="0" customWidth="1"/>
  </cols>
  <sheetData>
    <row r="1" spans="1:3" ht="12.75">
      <c r="A1" s="39"/>
      <c r="B1" s="38"/>
      <c r="C1" s="40"/>
    </row>
    <row r="2" spans="1:14" ht="95.25" customHeight="1">
      <c r="A2" s="15"/>
      <c r="B2" s="38"/>
      <c r="N2" s="14" t="s">
        <v>23</v>
      </c>
    </row>
    <row r="3" spans="1:14" ht="49.5" customHeight="1">
      <c r="A3" s="94" t="s">
        <v>14</v>
      </c>
      <c r="B3" s="94" t="s">
        <v>7</v>
      </c>
      <c r="C3" s="118" t="s">
        <v>2</v>
      </c>
      <c r="D3" s="118"/>
      <c r="E3" s="118"/>
      <c r="F3" s="118"/>
      <c r="G3" s="118"/>
      <c r="H3" s="118" t="s">
        <v>4</v>
      </c>
      <c r="I3" s="118"/>
      <c r="J3" s="118"/>
      <c r="K3" s="118"/>
      <c r="L3" s="118"/>
      <c r="M3" s="118"/>
      <c r="N3" s="121" t="s">
        <v>1</v>
      </c>
    </row>
    <row r="4" spans="1:14" ht="13.5">
      <c r="A4" s="120" t="s">
        <v>13</v>
      </c>
      <c r="B4" s="120" t="s">
        <v>15</v>
      </c>
      <c r="C4" s="123" t="s">
        <v>3</v>
      </c>
      <c r="D4" s="119" t="s">
        <v>25</v>
      </c>
      <c r="E4" s="123" t="s">
        <v>6</v>
      </c>
      <c r="F4" s="123"/>
      <c r="G4" s="119" t="s">
        <v>28</v>
      </c>
      <c r="H4" s="123" t="s">
        <v>3</v>
      </c>
      <c r="I4" s="119" t="s">
        <v>25</v>
      </c>
      <c r="J4" s="123" t="s">
        <v>6</v>
      </c>
      <c r="K4" s="123"/>
      <c r="L4" s="119" t="s">
        <v>28</v>
      </c>
      <c r="M4" s="119" t="s">
        <v>29</v>
      </c>
      <c r="N4" s="121"/>
    </row>
    <row r="5" spans="1:14" ht="54" customHeight="1">
      <c r="A5" s="120"/>
      <c r="B5" s="120"/>
      <c r="C5" s="123"/>
      <c r="D5" s="119"/>
      <c r="E5" s="52" t="s">
        <v>26</v>
      </c>
      <c r="F5" s="52" t="s">
        <v>27</v>
      </c>
      <c r="G5" s="119"/>
      <c r="H5" s="123"/>
      <c r="I5" s="119"/>
      <c r="J5" s="52" t="s">
        <v>26</v>
      </c>
      <c r="K5" s="52" t="s">
        <v>27</v>
      </c>
      <c r="L5" s="119"/>
      <c r="M5" s="119"/>
      <c r="N5" s="122"/>
    </row>
    <row r="6" spans="1:14" ht="13.5">
      <c r="A6" s="95">
        <v>1</v>
      </c>
      <c r="B6" s="77">
        <v>2</v>
      </c>
      <c r="C6" s="74">
        <v>3</v>
      </c>
      <c r="D6" s="78">
        <v>4</v>
      </c>
      <c r="E6" s="78">
        <v>5</v>
      </c>
      <c r="F6" s="78">
        <v>6</v>
      </c>
      <c r="G6" s="78">
        <v>7</v>
      </c>
      <c r="H6" s="74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4" t="s">
        <v>30</v>
      </c>
    </row>
    <row r="7" spans="1:15" s="8" customFormat="1" ht="51" customHeight="1">
      <c r="A7" s="96" t="s">
        <v>18</v>
      </c>
      <c r="B7" s="57" t="s">
        <v>8</v>
      </c>
      <c r="C7" s="68">
        <f>D7+G7</f>
        <v>0</v>
      </c>
      <c r="D7" s="68">
        <f>D8</f>
        <v>0</v>
      </c>
      <c r="E7" s="68">
        <f aca="true" t="shared" si="0" ref="E7:M7">E8</f>
        <v>0</v>
      </c>
      <c r="F7" s="68">
        <f t="shared" si="0"/>
        <v>0</v>
      </c>
      <c r="G7" s="68">
        <f t="shared" si="0"/>
        <v>0</v>
      </c>
      <c r="H7" s="68">
        <f t="shared" si="0"/>
        <v>-9060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-9060</v>
      </c>
      <c r="M7" s="68">
        <f t="shared" si="0"/>
        <v>-9060</v>
      </c>
      <c r="N7" s="68">
        <f aca="true" t="shared" si="1" ref="N7:N12">C7+H7</f>
        <v>-9060</v>
      </c>
      <c r="O7" s="91">
        <f aca="true" t="shared" si="2" ref="O7:O14">C7+H7</f>
        <v>-9060</v>
      </c>
    </row>
    <row r="8" spans="1:15" s="53" customFormat="1" ht="18.75" customHeight="1">
      <c r="A8" s="97" t="s">
        <v>36</v>
      </c>
      <c r="B8" s="58" t="s">
        <v>37</v>
      </c>
      <c r="C8" s="70">
        <f>D8+G8</f>
        <v>0</v>
      </c>
      <c r="D8" s="70"/>
      <c r="E8" s="70"/>
      <c r="F8" s="70"/>
      <c r="G8" s="70"/>
      <c r="H8" s="66">
        <f>I8+L8</f>
        <v>-9060</v>
      </c>
      <c r="I8" s="70">
        <f>I9</f>
        <v>0</v>
      </c>
      <c r="J8" s="70">
        <f>J9</f>
        <v>0</v>
      </c>
      <c r="K8" s="70">
        <f>K9</f>
        <v>0</v>
      </c>
      <c r="L8" s="67">
        <f>L9</f>
        <v>-9060</v>
      </c>
      <c r="M8" s="67">
        <f>M9</f>
        <v>-9060</v>
      </c>
      <c r="N8" s="98">
        <f t="shared" si="1"/>
        <v>-9060</v>
      </c>
      <c r="O8" s="91">
        <f t="shared" si="2"/>
        <v>-9060</v>
      </c>
    </row>
    <row r="9" spans="1:15" s="53" customFormat="1" ht="33.75" customHeight="1">
      <c r="A9" s="99"/>
      <c r="B9" s="59" t="s">
        <v>46</v>
      </c>
      <c r="C9" s="70">
        <f>D9+G9</f>
        <v>0</v>
      </c>
      <c r="D9" s="72"/>
      <c r="E9" s="72"/>
      <c r="F9" s="72"/>
      <c r="G9" s="66"/>
      <c r="H9" s="66">
        <f>I9+L9</f>
        <v>-9060</v>
      </c>
      <c r="I9" s="66"/>
      <c r="J9" s="66"/>
      <c r="K9" s="66"/>
      <c r="L9" s="67">
        <v>-9060</v>
      </c>
      <c r="M9" s="67">
        <v>-9060</v>
      </c>
      <c r="N9" s="98">
        <f t="shared" si="1"/>
        <v>-9060</v>
      </c>
      <c r="O9" s="91">
        <f t="shared" si="2"/>
        <v>-9060</v>
      </c>
    </row>
    <row r="10" spans="1:15" s="8" customFormat="1" ht="39" customHeight="1">
      <c r="A10" s="96" t="s">
        <v>17</v>
      </c>
      <c r="B10" s="55" t="s">
        <v>5</v>
      </c>
      <c r="C10" s="71">
        <f>D10+G10</f>
        <v>-9060</v>
      </c>
      <c r="D10" s="71">
        <f>D11</f>
        <v>0</v>
      </c>
      <c r="E10" s="71">
        <f>E11</f>
        <v>0</v>
      </c>
      <c r="F10" s="71">
        <f>F11</f>
        <v>0</v>
      </c>
      <c r="G10" s="71">
        <f>G11</f>
        <v>-9060</v>
      </c>
      <c r="H10" s="71">
        <f>I10+M10</f>
        <v>0</v>
      </c>
      <c r="I10" s="71">
        <f>I11</f>
        <v>0</v>
      </c>
      <c r="J10" s="71">
        <f>J11</f>
        <v>0</v>
      </c>
      <c r="K10" s="71">
        <f>K11</f>
        <v>0</v>
      </c>
      <c r="L10" s="71">
        <f>L11</f>
        <v>0</v>
      </c>
      <c r="M10" s="71">
        <f>M11</f>
        <v>0</v>
      </c>
      <c r="N10" s="69">
        <f t="shared" si="1"/>
        <v>-9060</v>
      </c>
      <c r="O10" s="91">
        <f t="shared" si="2"/>
        <v>-9060</v>
      </c>
    </row>
    <row r="11" spans="1:15" s="53" customFormat="1" ht="46.5">
      <c r="A11" s="99" t="s">
        <v>34</v>
      </c>
      <c r="B11" s="59" t="s">
        <v>35</v>
      </c>
      <c r="C11" s="70">
        <f>SUM(D11,G11)</f>
        <v>-9060</v>
      </c>
      <c r="D11" s="70">
        <f>D12</f>
        <v>0</v>
      </c>
      <c r="E11" s="70">
        <f aca="true" t="shared" si="3" ref="E11:M11">E12</f>
        <v>0</v>
      </c>
      <c r="F11" s="70">
        <f t="shared" si="3"/>
        <v>0</v>
      </c>
      <c r="G11" s="67">
        <f>G12</f>
        <v>-9060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98">
        <f t="shared" si="1"/>
        <v>-9060</v>
      </c>
      <c r="O11" s="91">
        <f t="shared" si="2"/>
        <v>-9060</v>
      </c>
    </row>
    <row r="12" spans="1:15" s="53" customFormat="1" ht="33" customHeight="1">
      <c r="A12" s="99" t="s">
        <v>31</v>
      </c>
      <c r="B12" s="59" t="s">
        <v>46</v>
      </c>
      <c r="C12" s="70">
        <f>SUM(D12,G12)</f>
        <v>-9060</v>
      </c>
      <c r="D12" s="70"/>
      <c r="E12" s="70"/>
      <c r="F12" s="70"/>
      <c r="G12" s="67">
        <v>-9060</v>
      </c>
      <c r="H12" s="70"/>
      <c r="I12" s="70"/>
      <c r="J12" s="70"/>
      <c r="K12" s="70"/>
      <c r="L12" s="70"/>
      <c r="M12" s="70"/>
      <c r="N12" s="98">
        <f t="shared" si="1"/>
        <v>-9060</v>
      </c>
      <c r="O12" s="91">
        <f t="shared" si="2"/>
        <v>-9060</v>
      </c>
    </row>
    <row r="13" spans="1:15" s="43" customFormat="1" ht="18">
      <c r="A13" s="100"/>
      <c r="B13" s="82" t="s">
        <v>16</v>
      </c>
      <c r="C13" s="92">
        <f>C7+C10</f>
        <v>-9060</v>
      </c>
      <c r="D13" s="92">
        <f aca="true" t="shared" si="4" ref="D13:M13">D7+D10</f>
        <v>0</v>
      </c>
      <c r="E13" s="92">
        <f t="shared" si="4"/>
        <v>0</v>
      </c>
      <c r="F13" s="92">
        <f t="shared" si="4"/>
        <v>0</v>
      </c>
      <c r="G13" s="92">
        <f t="shared" si="4"/>
        <v>-9060</v>
      </c>
      <c r="H13" s="92">
        <f t="shared" si="4"/>
        <v>-9060</v>
      </c>
      <c r="I13" s="92">
        <f t="shared" si="4"/>
        <v>0</v>
      </c>
      <c r="J13" s="92">
        <f t="shared" si="4"/>
        <v>0</v>
      </c>
      <c r="K13" s="92">
        <f t="shared" si="4"/>
        <v>0</v>
      </c>
      <c r="L13" s="92">
        <f t="shared" si="4"/>
        <v>-9060</v>
      </c>
      <c r="M13" s="92">
        <f t="shared" si="4"/>
        <v>-9060</v>
      </c>
      <c r="N13" s="92">
        <f>N7+N10</f>
        <v>-18120</v>
      </c>
      <c r="O13" s="91">
        <f t="shared" si="2"/>
        <v>-18120</v>
      </c>
    </row>
    <row r="14" spans="1:15" s="43" customFormat="1" ht="16.5">
      <c r="A14" s="100"/>
      <c r="B14" s="82" t="s">
        <v>9</v>
      </c>
      <c r="C14" s="69">
        <f>D14+G14</f>
        <v>665700</v>
      </c>
      <c r="D14" s="69">
        <f>D15+D19+D17</f>
        <v>665700</v>
      </c>
      <c r="E14" s="69">
        <f aca="true" t="shared" si="5" ref="E14:M14">E15+E19+E17</f>
        <v>0</v>
      </c>
      <c r="F14" s="69">
        <f t="shared" si="5"/>
        <v>0</v>
      </c>
      <c r="G14" s="69">
        <f t="shared" si="5"/>
        <v>0</v>
      </c>
      <c r="H14" s="69">
        <f t="shared" si="5"/>
        <v>-667786</v>
      </c>
      <c r="I14" s="69">
        <f t="shared" si="5"/>
        <v>71414</v>
      </c>
      <c r="J14" s="69">
        <f t="shared" si="5"/>
        <v>0</v>
      </c>
      <c r="K14" s="69">
        <f t="shared" si="5"/>
        <v>0</v>
      </c>
      <c r="L14" s="69">
        <f t="shared" si="5"/>
        <v>-739200</v>
      </c>
      <c r="M14" s="69">
        <f t="shared" si="5"/>
        <v>0</v>
      </c>
      <c r="N14" s="69">
        <f>H14+C14</f>
        <v>-2086</v>
      </c>
      <c r="O14" s="91">
        <f t="shared" si="2"/>
        <v>-2086</v>
      </c>
    </row>
    <row r="15" spans="1:15" s="43" customFormat="1" ht="46.5">
      <c r="A15" s="96" t="s">
        <v>42</v>
      </c>
      <c r="B15" s="54" t="s">
        <v>43</v>
      </c>
      <c r="C15" s="69">
        <f>D15+G15</f>
        <v>0</v>
      </c>
      <c r="D15" s="69">
        <f>D16</f>
        <v>0</v>
      </c>
      <c r="E15" s="69">
        <f aca="true" t="shared" si="6" ref="E15:M15">E16</f>
        <v>0</v>
      </c>
      <c r="F15" s="69">
        <f t="shared" si="6"/>
        <v>0</v>
      </c>
      <c r="G15" s="69">
        <f t="shared" si="6"/>
        <v>0</v>
      </c>
      <c r="H15" s="69">
        <f t="shared" si="6"/>
        <v>-739200</v>
      </c>
      <c r="I15" s="69">
        <f t="shared" si="6"/>
        <v>0</v>
      </c>
      <c r="J15" s="69">
        <f t="shared" si="6"/>
        <v>0</v>
      </c>
      <c r="K15" s="69">
        <f t="shared" si="6"/>
        <v>0</v>
      </c>
      <c r="L15" s="69">
        <f t="shared" si="6"/>
        <v>-739200</v>
      </c>
      <c r="M15" s="69">
        <f t="shared" si="6"/>
        <v>0</v>
      </c>
      <c r="N15" s="69">
        <f>H15+C15</f>
        <v>-739200</v>
      </c>
      <c r="O15" s="91">
        <f aca="true" t="shared" si="7" ref="O15:O23">C15+H15</f>
        <v>-739200</v>
      </c>
    </row>
    <row r="16" spans="1:15" s="43" customFormat="1" ht="222" customHeight="1">
      <c r="A16" s="99" t="s">
        <v>56</v>
      </c>
      <c r="B16" s="101" t="s">
        <v>57</v>
      </c>
      <c r="C16" s="64">
        <f>D16+G16</f>
        <v>0</v>
      </c>
      <c r="D16" s="64"/>
      <c r="E16" s="87"/>
      <c r="F16" s="87"/>
      <c r="G16" s="87"/>
      <c r="H16" s="64">
        <f>I16+L16</f>
        <v>-739200</v>
      </c>
      <c r="I16" s="87"/>
      <c r="J16" s="87"/>
      <c r="K16" s="87"/>
      <c r="L16" s="65">
        <v>-739200</v>
      </c>
      <c r="M16" s="87"/>
      <c r="N16" s="64">
        <f>H16+C16</f>
        <v>-739200</v>
      </c>
      <c r="O16" s="91">
        <f t="shared" si="7"/>
        <v>-739200</v>
      </c>
    </row>
    <row r="17" spans="1:15" s="43" customFormat="1" ht="59.25" customHeight="1">
      <c r="A17" s="96" t="s">
        <v>47</v>
      </c>
      <c r="B17" s="80" t="s">
        <v>48</v>
      </c>
      <c r="C17" s="84">
        <f>D17+G17</f>
        <v>0</v>
      </c>
      <c r="D17" s="84">
        <f>D18</f>
        <v>0</v>
      </c>
      <c r="E17" s="84">
        <f aca="true" t="shared" si="8" ref="E17:M17">E18</f>
        <v>0</v>
      </c>
      <c r="F17" s="84">
        <f t="shared" si="8"/>
        <v>0</v>
      </c>
      <c r="G17" s="84">
        <f t="shared" si="8"/>
        <v>0</v>
      </c>
      <c r="H17" s="84">
        <f t="shared" si="8"/>
        <v>71414</v>
      </c>
      <c r="I17" s="84">
        <f t="shared" si="8"/>
        <v>71414</v>
      </c>
      <c r="J17" s="84">
        <f t="shared" si="8"/>
        <v>0</v>
      </c>
      <c r="K17" s="84">
        <f t="shared" si="8"/>
        <v>0</v>
      </c>
      <c r="L17" s="84">
        <f t="shared" si="8"/>
        <v>0</v>
      </c>
      <c r="M17" s="84">
        <f t="shared" si="8"/>
        <v>0</v>
      </c>
      <c r="N17" s="84">
        <f aca="true" t="shared" si="9" ref="N17:N22">C17+H17</f>
        <v>71414</v>
      </c>
      <c r="O17" s="91">
        <f t="shared" si="7"/>
        <v>71414</v>
      </c>
    </row>
    <row r="18" spans="1:15" s="43" customFormat="1" ht="198" customHeight="1">
      <c r="A18" s="99" t="s">
        <v>49</v>
      </c>
      <c r="B18" s="85" t="s">
        <v>50</v>
      </c>
      <c r="C18" s="87"/>
      <c r="D18" s="83"/>
      <c r="E18" s="64"/>
      <c r="F18" s="64"/>
      <c r="G18" s="79"/>
      <c r="H18" s="64">
        <f>I18+L18</f>
        <v>71414</v>
      </c>
      <c r="I18" s="79">
        <v>71414</v>
      </c>
      <c r="J18" s="79"/>
      <c r="K18" s="79"/>
      <c r="L18" s="64"/>
      <c r="M18" s="79"/>
      <c r="N18" s="64">
        <f t="shared" si="9"/>
        <v>71414</v>
      </c>
      <c r="O18" s="91">
        <f t="shared" si="7"/>
        <v>71414</v>
      </c>
    </row>
    <row r="19" spans="1:15" s="43" customFormat="1" ht="35.25" customHeight="1">
      <c r="A19" s="102" t="s">
        <v>17</v>
      </c>
      <c r="B19" s="55" t="s">
        <v>5</v>
      </c>
      <c r="C19" s="69">
        <f>D19+G19</f>
        <v>665700</v>
      </c>
      <c r="D19" s="81">
        <f>D20+D21+D22</f>
        <v>665700</v>
      </c>
      <c r="E19" s="81">
        <f aca="true" t="shared" si="10" ref="E19:M19">E20+E21+E22</f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0</v>
      </c>
      <c r="K19" s="81">
        <f t="shared" si="10"/>
        <v>0</v>
      </c>
      <c r="L19" s="81">
        <f t="shared" si="10"/>
        <v>0</v>
      </c>
      <c r="M19" s="81">
        <f t="shared" si="10"/>
        <v>0</v>
      </c>
      <c r="N19" s="69">
        <f t="shared" si="9"/>
        <v>665700</v>
      </c>
      <c r="O19" s="91">
        <f t="shared" si="7"/>
        <v>665700</v>
      </c>
    </row>
    <row r="20" spans="1:15" s="43" customFormat="1" ht="141.75" customHeight="1">
      <c r="A20" s="103">
        <v>250328</v>
      </c>
      <c r="B20" s="104" t="s">
        <v>53</v>
      </c>
      <c r="C20" s="64">
        <f>D20+G20</f>
        <v>-1000000</v>
      </c>
      <c r="D20" s="65">
        <v>-1000000</v>
      </c>
      <c r="E20" s="79"/>
      <c r="F20" s="79"/>
      <c r="G20" s="79"/>
      <c r="H20" s="79"/>
      <c r="I20" s="79"/>
      <c r="J20" s="79"/>
      <c r="K20" s="79"/>
      <c r="L20" s="79"/>
      <c r="M20" s="79"/>
      <c r="N20" s="64">
        <f t="shared" si="9"/>
        <v>-1000000</v>
      </c>
      <c r="O20" s="91"/>
    </row>
    <row r="21" spans="1:15" s="43" customFormat="1" ht="274.5" customHeight="1">
      <c r="A21" s="103" t="s">
        <v>54</v>
      </c>
      <c r="B21" s="105" t="s">
        <v>55</v>
      </c>
      <c r="C21" s="64">
        <f>D21+G21</f>
        <v>1000000</v>
      </c>
      <c r="D21" s="65">
        <v>1000000</v>
      </c>
      <c r="E21" s="79"/>
      <c r="F21" s="79"/>
      <c r="G21" s="79"/>
      <c r="H21" s="79"/>
      <c r="I21" s="79"/>
      <c r="J21" s="79"/>
      <c r="K21" s="79"/>
      <c r="L21" s="79"/>
      <c r="M21" s="79"/>
      <c r="N21" s="64">
        <f t="shared" si="9"/>
        <v>1000000</v>
      </c>
      <c r="O21" s="91"/>
    </row>
    <row r="22" spans="1:15" s="43" customFormat="1" ht="99.75" customHeight="1">
      <c r="A22" s="99" t="s">
        <v>51</v>
      </c>
      <c r="B22" s="90" t="s">
        <v>52</v>
      </c>
      <c r="C22" s="64">
        <f>D22+G22</f>
        <v>665700</v>
      </c>
      <c r="D22" s="79">
        <v>665700</v>
      </c>
      <c r="E22" s="64"/>
      <c r="F22" s="64"/>
      <c r="G22" s="79"/>
      <c r="H22" s="64"/>
      <c r="I22" s="79"/>
      <c r="J22" s="79"/>
      <c r="K22" s="79"/>
      <c r="L22" s="64"/>
      <c r="M22" s="79"/>
      <c r="N22" s="64">
        <f t="shared" si="9"/>
        <v>665700</v>
      </c>
      <c r="O22" s="91">
        <f t="shared" si="7"/>
        <v>665700</v>
      </c>
    </row>
    <row r="23" spans="1:15" s="43" customFormat="1" ht="20.25">
      <c r="A23" s="106"/>
      <c r="B23" s="107" t="s">
        <v>22</v>
      </c>
      <c r="C23" s="92">
        <f>C14+C13</f>
        <v>656640</v>
      </c>
      <c r="D23" s="92">
        <f aca="true" t="shared" si="11" ref="D23:N23">D14+D13</f>
        <v>665700</v>
      </c>
      <c r="E23" s="92">
        <f t="shared" si="11"/>
        <v>0</v>
      </c>
      <c r="F23" s="92">
        <f t="shared" si="11"/>
        <v>0</v>
      </c>
      <c r="G23" s="92">
        <f t="shared" si="11"/>
        <v>-9060</v>
      </c>
      <c r="H23" s="92">
        <f t="shared" si="11"/>
        <v>-676846</v>
      </c>
      <c r="I23" s="92">
        <f t="shared" si="11"/>
        <v>71414</v>
      </c>
      <c r="J23" s="92">
        <f t="shared" si="11"/>
        <v>0</v>
      </c>
      <c r="K23" s="92">
        <f t="shared" si="11"/>
        <v>0</v>
      </c>
      <c r="L23" s="92">
        <f t="shared" si="11"/>
        <v>-748260</v>
      </c>
      <c r="M23" s="92">
        <f t="shared" si="11"/>
        <v>-9060</v>
      </c>
      <c r="N23" s="92">
        <f t="shared" si="11"/>
        <v>-20206</v>
      </c>
      <c r="O23" s="91">
        <f t="shared" si="7"/>
        <v>-20206</v>
      </c>
    </row>
    <row r="24" spans="1:15" ht="18.75" customHeight="1">
      <c r="A24" s="33"/>
      <c r="C24" s="4"/>
      <c r="D24" s="2"/>
      <c r="E24" s="2"/>
      <c r="F24" s="2"/>
      <c r="G24" s="2"/>
      <c r="H24" s="6"/>
      <c r="I24" s="2"/>
      <c r="J24" s="2"/>
      <c r="K24" s="2"/>
      <c r="L24" s="2"/>
      <c r="M24" s="2"/>
      <c r="N24" s="4"/>
      <c r="O24" s="62">
        <f>C24+H24</f>
        <v>0</v>
      </c>
    </row>
    <row r="25" spans="1:15" ht="18.75" customHeight="1">
      <c r="A25" s="33"/>
      <c r="C25" s="4"/>
      <c r="D25" s="2"/>
      <c r="E25" s="2"/>
      <c r="F25" s="2"/>
      <c r="G25" s="2"/>
      <c r="H25" s="6"/>
      <c r="I25" s="2"/>
      <c r="J25" s="2"/>
      <c r="K25" s="2"/>
      <c r="L25" s="2"/>
      <c r="M25" s="2"/>
      <c r="N25" s="4"/>
      <c r="O25" s="62"/>
    </row>
    <row r="26" spans="1:15" ht="18.75" customHeight="1">
      <c r="A26" s="33"/>
      <c r="C26" s="4"/>
      <c r="D26" s="2"/>
      <c r="E26" s="2"/>
      <c r="F26" s="2"/>
      <c r="G26" s="2"/>
      <c r="H26" s="6"/>
      <c r="I26" s="2"/>
      <c r="J26" s="2"/>
      <c r="K26" s="2"/>
      <c r="L26" s="2"/>
      <c r="M26" s="2"/>
      <c r="N26" s="4"/>
      <c r="O26" s="62"/>
    </row>
    <row r="27" spans="1:15" ht="18.75" customHeight="1">
      <c r="A27" s="33"/>
      <c r="C27" s="4"/>
      <c r="D27" s="2"/>
      <c r="E27" s="2"/>
      <c r="F27" s="2"/>
      <c r="G27" s="2"/>
      <c r="H27" s="6"/>
      <c r="I27" s="2"/>
      <c r="J27" s="2"/>
      <c r="K27" s="2"/>
      <c r="L27" s="2"/>
      <c r="M27" s="2"/>
      <c r="N27" s="4"/>
      <c r="O27" s="62"/>
    </row>
    <row r="28" spans="1:15" ht="12.75" customHeight="1">
      <c r="A28" s="16"/>
      <c r="B28" s="19"/>
      <c r="C28" s="4"/>
      <c r="D28" s="2"/>
      <c r="E28" s="2"/>
      <c r="F28" s="2"/>
      <c r="G28" s="2"/>
      <c r="H28" s="6"/>
      <c r="I28" s="2"/>
      <c r="J28" s="2"/>
      <c r="K28" s="20"/>
      <c r="L28" s="2"/>
      <c r="M28" s="2"/>
      <c r="N28" s="46"/>
      <c r="O28" s="50">
        <f>C28+H28</f>
        <v>0</v>
      </c>
    </row>
    <row r="29" spans="1:15" ht="24" customHeight="1">
      <c r="A29" s="17"/>
      <c r="B29" s="117" t="s">
        <v>10</v>
      </c>
      <c r="C29" s="117"/>
      <c r="D29" s="117"/>
      <c r="E29" s="26"/>
      <c r="G29" s="30"/>
      <c r="H29" s="31"/>
      <c r="I29" s="30"/>
      <c r="J29" s="30"/>
      <c r="K29" s="117" t="s">
        <v>32</v>
      </c>
      <c r="L29" s="117"/>
      <c r="M29" s="2"/>
      <c r="N29" s="4"/>
      <c r="O29" s="50">
        <f>C29+H29</f>
        <v>0</v>
      </c>
    </row>
    <row r="30" spans="1:14" ht="12.75">
      <c r="A30" s="3"/>
      <c r="C30" s="4"/>
      <c r="D30" s="2"/>
      <c r="E30" s="2"/>
      <c r="F30" s="2"/>
      <c r="G30" s="2"/>
      <c r="H30" s="6"/>
      <c r="I30" s="2"/>
      <c r="J30" s="2"/>
      <c r="K30" s="2"/>
      <c r="L30" s="2"/>
      <c r="M30" s="2"/>
      <c r="N30" s="4"/>
    </row>
    <row r="31" ht="12.75">
      <c r="A31" s="16"/>
    </row>
    <row r="32" spans="1:3" ht="12.75">
      <c r="A32" s="16"/>
      <c r="C32" s="36"/>
    </row>
    <row r="33" spans="1:14" ht="12.75">
      <c r="A33" s="16"/>
      <c r="B33" s="13" t="s">
        <v>20</v>
      </c>
      <c r="C33" s="45">
        <f>C13-'додаток 2'!C18</f>
        <v>0</v>
      </c>
      <c r="D33">
        <f>D13-'додаток 2'!D18</f>
        <v>0</v>
      </c>
      <c r="E33">
        <f>E13-'додаток 2'!E18</f>
        <v>0</v>
      </c>
      <c r="F33">
        <f>F13-'додаток 2'!F18</f>
        <v>0</v>
      </c>
      <c r="G33">
        <f>G13-'додаток 2'!G18</f>
        <v>0</v>
      </c>
      <c r="H33" s="5">
        <f>H13-'додаток 2'!H18</f>
        <v>0</v>
      </c>
      <c r="I33">
        <f>I13-'додаток 2'!I18</f>
        <v>0</v>
      </c>
      <c r="J33">
        <f>J13-'додаток 2'!J18</f>
        <v>0</v>
      </c>
      <c r="K33">
        <f>K13-'додаток 2'!K18</f>
        <v>0</v>
      </c>
      <c r="L33">
        <f>L13-'додаток 2'!L18</f>
        <v>0</v>
      </c>
      <c r="M33">
        <f>M13-'додаток 2'!M18</f>
        <v>0</v>
      </c>
      <c r="N33" s="1">
        <f>N13-'додаток 2'!N18</f>
        <v>0</v>
      </c>
    </row>
    <row r="34" spans="1:14" ht="12.75">
      <c r="A34" s="16"/>
      <c r="B34" s="13" t="s">
        <v>19</v>
      </c>
      <c r="C34" s="36">
        <f>C23-'додаток 2'!C25</f>
        <v>0</v>
      </c>
      <c r="D34">
        <f>D23-'додаток 2'!D25</f>
        <v>0</v>
      </c>
      <c r="E34">
        <f>E23-'додаток 2'!E25</f>
        <v>0</v>
      </c>
      <c r="F34">
        <f>F23-'додаток 2'!F25</f>
        <v>0</v>
      </c>
      <c r="G34">
        <f>G23-'додаток 2'!G25</f>
        <v>0</v>
      </c>
      <c r="H34" s="5">
        <f>H23-'додаток 2'!H25</f>
        <v>0</v>
      </c>
      <c r="I34">
        <f>I23-'додаток 2'!I25</f>
        <v>0</v>
      </c>
      <c r="J34">
        <f>J23-'додаток 2'!J25</f>
        <v>0</v>
      </c>
      <c r="K34">
        <f>K23-'додаток 2'!K25</f>
        <v>0</v>
      </c>
      <c r="L34">
        <f>L23-'додаток 2'!L25</f>
        <v>0</v>
      </c>
      <c r="M34">
        <f>M23-'додаток 2'!M25</f>
        <v>0</v>
      </c>
      <c r="N34" s="1">
        <f>N23-'додаток 2'!N25</f>
        <v>0</v>
      </c>
    </row>
    <row r="35" spans="1:14" ht="12.75">
      <c r="A35" s="16"/>
      <c r="B35" s="13" t="s">
        <v>21</v>
      </c>
      <c r="C35" s="48"/>
      <c r="D35" s="45"/>
      <c r="E35" s="45"/>
      <c r="F35" s="45"/>
      <c r="G35" s="45"/>
      <c r="H35" s="48">
        <f>H23-'[1]додаток 1уточ.'!$D$23</f>
        <v>0</v>
      </c>
      <c r="I35" s="45"/>
      <c r="J35" s="45"/>
      <c r="K35" s="45"/>
      <c r="L35" s="45"/>
      <c r="M35" s="45">
        <f>M23-'[1]додаток 1уточ.'!$E$23</f>
        <v>0</v>
      </c>
      <c r="N35" s="48"/>
    </row>
    <row r="36" ht="12.75">
      <c r="A36" s="16"/>
    </row>
    <row r="37" spans="1:14" ht="12.75">
      <c r="A37" s="16"/>
      <c r="C37" s="93">
        <f>C23-'[1]додаток 1уточ.'!$C$23</f>
        <v>-267476.5</v>
      </c>
      <c r="N37" s="45">
        <f>N23-'[1]додаток 1уточ.'!$F$23</f>
        <v>-267476.5</v>
      </c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spans="1:14" ht="12.75">
      <c r="A42" s="16"/>
      <c r="C42" s="45"/>
      <c r="H42" s="49"/>
      <c r="N42" s="45"/>
    </row>
    <row r="43" ht="12.75">
      <c r="A43" s="16"/>
    </row>
    <row r="44" spans="1:13" ht="12.75">
      <c r="A44" s="16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</sheetData>
  <mergeCells count="16">
    <mergeCell ref="A4:A5"/>
    <mergeCell ref="K29:L29"/>
    <mergeCell ref="N3:N5"/>
    <mergeCell ref="C4:C5"/>
    <mergeCell ref="E4:F4"/>
    <mergeCell ref="D4:D5"/>
    <mergeCell ref="G4:G5"/>
    <mergeCell ref="H4:H5"/>
    <mergeCell ref="I4:I5"/>
    <mergeCell ref="J4:K4"/>
    <mergeCell ref="B29:D29"/>
    <mergeCell ref="C3:G3"/>
    <mergeCell ref="H3:M3"/>
    <mergeCell ref="M4:M5"/>
    <mergeCell ref="B4:B5"/>
    <mergeCell ref="L4:L5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60" r:id="rId2"/>
  <rowBreaks count="1" manualBreakCount="1">
    <brk id="17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Zeros="0" tabSelected="1" view="pageBreakPreview" zoomScaleSheetLayoutView="100" workbookViewId="0" topLeftCell="A7">
      <pane xSplit="2" ySplit="4" topLeftCell="C20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E16" sqref="E16"/>
    </sheetView>
  </sheetViews>
  <sheetFormatPr defaultColWidth="9.33203125" defaultRowHeight="12.75"/>
  <cols>
    <col min="1" max="1" width="10" style="9" customWidth="1"/>
    <col min="2" max="2" width="40.83203125" style="12" customWidth="1"/>
    <col min="3" max="3" width="21" style="10" customWidth="1"/>
    <col min="4" max="4" width="20.83203125" style="7" customWidth="1"/>
    <col min="5" max="5" width="17.5" style="7" customWidth="1"/>
    <col min="6" max="6" width="16.5" style="7" customWidth="1"/>
    <col min="7" max="7" width="18.66015625" style="7" customWidth="1"/>
    <col min="8" max="8" width="22.16015625" style="10" customWidth="1"/>
    <col min="9" max="9" width="20.66015625" style="7" customWidth="1"/>
    <col min="10" max="10" width="12" style="7" customWidth="1"/>
    <col min="11" max="11" width="15" style="7" customWidth="1"/>
    <col min="12" max="12" width="18" style="7" customWidth="1"/>
    <col min="13" max="13" width="16.16015625" style="7" customWidth="1"/>
    <col min="14" max="14" width="19.5" style="10" customWidth="1"/>
    <col min="15" max="15" width="9.33203125" style="7" customWidth="1"/>
    <col min="16" max="16" width="19.33203125" style="7" customWidth="1"/>
    <col min="17" max="16384" width="9.33203125" style="7" customWidth="1"/>
  </cols>
  <sheetData>
    <row r="1" spans="12:14" ht="12.75">
      <c r="L1" s="61" t="s">
        <v>45</v>
      </c>
      <c r="M1" s="61"/>
      <c r="N1" s="61"/>
    </row>
    <row r="2" spans="12:14" ht="12.75">
      <c r="L2" s="61" t="s">
        <v>33</v>
      </c>
      <c r="M2" s="61"/>
      <c r="N2" s="61"/>
    </row>
    <row r="3" spans="12:14" ht="12.75">
      <c r="L3" s="61" t="s">
        <v>59</v>
      </c>
      <c r="M3" s="61"/>
      <c r="N3" s="61"/>
    </row>
    <row r="4" spans="12:14" ht="12.75">
      <c r="L4" s="61"/>
      <c r="M4" s="61"/>
      <c r="N4" s="61"/>
    </row>
    <row r="5" spans="1:14" ht="30.75" customHeight="1">
      <c r="A5" s="124" t="s">
        <v>58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30" customHeight="1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ht="13.5">
      <c r="N7" s="37" t="s">
        <v>12</v>
      </c>
    </row>
    <row r="8" spans="1:14" ht="33.75" customHeight="1">
      <c r="A8" s="119" t="s">
        <v>11</v>
      </c>
      <c r="B8" s="125" t="s">
        <v>24</v>
      </c>
      <c r="C8" s="123" t="s">
        <v>2</v>
      </c>
      <c r="D8" s="123"/>
      <c r="E8" s="123"/>
      <c r="F8" s="123"/>
      <c r="G8" s="123"/>
      <c r="H8" s="123" t="s">
        <v>4</v>
      </c>
      <c r="I8" s="123"/>
      <c r="J8" s="123"/>
      <c r="K8" s="123"/>
      <c r="L8" s="123"/>
      <c r="M8" s="123"/>
      <c r="N8" s="121" t="s">
        <v>1</v>
      </c>
    </row>
    <row r="9" spans="1:14" ht="16.5" customHeight="1">
      <c r="A9" s="119"/>
      <c r="B9" s="125"/>
      <c r="C9" s="123" t="s">
        <v>3</v>
      </c>
      <c r="D9" s="119" t="s">
        <v>25</v>
      </c>
      <c r="E9" s="123" t="s">
        <v>6</v>
      </c>
      <c r="F9" s="123"/>
      <c r="G9" s="119" t="s">
        <v>28</v>
      </c>
      <c r="H9" s="123" t="s">
        <v>3</v>
      </c>
      <c r="I9" s="119" t="s">
        <v>25</v>
      </c>
      <c r="J9" s="123" t="s">
        <v>6</v>
      </c>
      <c r="K9" s="123"/>
      <c r="L9" s="119" t="s">
        <v>28</v>
      </c>
      <c r="M9" s="119" t="s">
        <v>29</v>
      </c>
      <c r="N9" s="121"/>
    </row>
    <row r="10" spans="1:14" ht="54.75" customHeight="1">
      <c r="A10" s="119"/>
      <c r="B10" s="125"/>
      <c r="C10" s="123"/>
      <c r="D10" s="119"/>
      <c r="E10" s="52" t="s">
        <v>26</v>
      </c>
      <c r="F10" s="52" t="s">
        <v>27</v>
      </c>
      <c r="G10" s="119"/>
      <c r="H10" s="123"/>
      <c r="I10" s="119"/>
      <c r="J10" s="52" t="s">
        <v>26</v>
      </c>
      <c r="K10" s="52" t="s">
        <v>27</v>
      </c>
      <c r="L10" s="119"/>
      <c r="M10" s="119"/>
      <c r="N10" s="122"/>
    </row>
    <row r="11" spans="1:26" s="21" customFormat="1" ht="24" customHeight="1">
      <c r="A11" s="73">
        <v>1</v>
      </c>
      <c r="B11" s="73">
        <v>2</v>
      </c>
      <c r="C11" s="74">
        <v>3</v>
      </c>
      <c r="D11" s="75">
        <v>4</v>
      </c>
      <c r="E11" s="75">
        <v>5</v>
      </c>
      <c r="F11" s="75">
        <v>6</v>
      </c>
      <c r="G11" s="75">
        <v>7</v>
      </c>
      <c r="H11" s="76">
        <v>8</v>
      </c>
      <c r="I11" s="75">
        <v>9</v>
      </c>
      <c r="J11" s="75">
        <v>10</v>
      </c>
      <c r="K11" s="75">
        <v>11</v>
      </c>
      <c r="L11" s="75">
        <v>12</v>
      </c>
      <c r="M11" s="75">
        <v>13</v>
      </c>
      <c r="N11" s="76" t="s">
        <v>30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16" s="11" customFormat="1" ht="21.75" customHeight="1">
      <c r="A12" s="108" t="s">
        <v>44</v>
      </c>
      <c r="B12" s="51" t="s">
        <v>38</v>
      </c>
      <c r="C12" s="86">
        <f>D12+G12</f>
        <v>0</v>
      </c>
      <c r="D12" s="86">
        <f>D13</f>
        <v>0</v>
      </c>
      <c r="E12" s="86">
        <f aca="true" t="shared" si="0" ref="E12:M12">E13</f>
        <v>0</v>
      </c>
      <c r="F12" s="86">
        <f t="shared" si="0"/>
        <v>0</v>
      </c>
      <c r="G12" s="86">
        <f t="shared" si="0"/>
        <v>0</v>
      </c>
      <c r="H12" s="86">
        <f t="shared" si="0"/>
        <v>-9060</v>
      </c>
      <c r="I12" s="86">
        <f t="shared" si="0"/>
        <v>0</v>
      </c>
      <c r="J12" s="86">
        <f t="shared" si="0"/>
        <v>0</v>
      </c>
      <c r="K12" s="86">
        <f t="shared" si="0"/>
        <v>0</v>
      </c>
      <c r="L12" s="86">
        <f>L13</f>
        <v>-9060</v>
      </c>
      <c r="M12" s="86">
        <f t="shared" si="0"/>
        <v>-9060</v>
      </c>
      <c r="N12" s="86">
        <f>C12+H12</f>
        <v>-9060</v>
      </c>
      <c r="P12" s="88">
        <f aca="true" t="shared" si="1" ref="P12:P25">C12+H12</f>
        <v>-9060</v>
      </c>
    </row>
    <row r="13" spans="1:16" s="11" customFormat="1" ht="19.5" customHeight="1">
      <c r="A13" s="109">
        <v>150101</v>
      </c>
      <c r="B13" s="56" t="s">
        <v>39</v>
      </c>
      <c r="C13" s="70">
        <f>D13+G13</f>
        <v>0</v>
      </c>
      <c r="D13" s="70">
        <f>'додаток 3'!D8</f>
        <v>0</v>
      </c>
      <c r="E13" s="70">
        <f>'додаток 3'!E8</f>
        <v>0</v>
      </c>
      <c r="F13" s="70">
        <f>'додаток 3'!F8</f>
        <v>0</v>
      </c>
      <c r="G13" s="70">
        <f>'додаток 3'!G8</f>
        <v>0</v>
      </c>
      <c r="H13" s="70">
        <f>'додаток 3'!H8</f>
        <v>-9060</v>
      </c>
      <c r="I13" s="70">
        <f>'додаток 3'!I8</f>
        <v>0</v>
      </c>
      <c r="J13" s="70">
        <f>'додаток 3'!J8</f>
        <v>0</v>
      </c>
      <c r="K13" s="70">
        <f>'додаток 3'!K8</f>
        <v>0</v>
      </c>
      <c r="L13" s="72">
        <f>'додаток 3'!L8</f>
        <v>-9060</v>
      </c>
      <c r="M13" s="72">
        <f>'додаток 3'!M8</f>
        <v>-9060</v>
      </c>
      <c r="N13" s="70">
        <f>C13+H13</f>
        <v>-9060</v>
      </c>
      <c r="P13" s="88">
        <f t="shared" si="1"/>
        <v>-9060</v>
      </c>
    </row>
    <row r="14" spans="1:16" s="11" customFormat="1" ht="30" customHeight="1">
      <c r="A14" s="99"/>
      <c r="B14" s="59" t="s">
        <v>46</v>
      </c>
      <c r="C14" s="70">
        <f>D14+G14</f>
        <v>0</v>
      </c>
      <c r="D14" s="70">
        <f>'додаток 3'!D9</f>
        <v>0</v>
      </c>
      <c r="E14" s="70">
        <f>'додаток 3'!E9</f>
        <v>0</v>
      </c>
      <c r="F14" s="70">
        <f>'додаток 3'!F9</f>
        <v>0</v>
      </c>
      <c r="G14" s="70">
        <f>'додаток 3'!G9</f>
        <v>0</v>
      </c>
      <c r="H14" s="70">
        <f>'додаток 3'!H9</f>
        <v>-9060</v>
      </c>
      <c r="I14" s="70">
        <f>'додаток 3'!I9</f>
        <v>0</v>
      </c>
      <c r="J14" s="70">
        <f>'додаток 3'!J9</f>
        <v>0</v>
      </c>
      <c r="K14" s="70">
        <f>'додаток 3'!K9</f>
        <v>0</v>
      </c>
      <c r="L14" s="72">
        <f>'додаток 3'!L9</f>
        <v>-9060</v>
      </c>
      <c r="M14" s="72">
        <f>'додаток 3'!M9</f>
        <v>-9060</v>
      </c>
      <c r="N14" s="70">
        <f>C14+H14</f>
        <v>-9060</v>
      </c>
      <c r="P14" s="88">
        <f t="shared" si="1"/>
        <v>-9060</v>
      </c>
    </row>
    <row r="15" spans="1:16" s="35" customFormat="1" ht="30.75">
      <c r="A15" s="108" t="s">
        <v>40</v>
      </c>
      <c r="B15" s="51" t="s">
        <v>41</v>
      </c>
      <c r="C15" s="86">
        <f>C16</f>
        <v>-9060</v>
      </c>
      <c r="D15" s="86">
        <f aca="true" t="shared" si="2" ref="D15:N15">D16</f>
        <v>0</v>
      </c>
      <c r="E15" s="86">
        <f t="shared" si="2"/>
        <v>0</v>
      </c>
      <c r="F15" s="86">
        <f t="shared" si="2"/>
        <v>0</v>
      </c>
      <c r="G15" s="86">
        <f t="shared" si="2"/>
        <v>-9060</v>
      </c>
      <c r="H15" s="86">
        <f t="shared" si="2"/>
        <v>0</v>
      </c>
      <c r="I15" s="86">
        <f t="shared" si="2"/>
        <v>0</v>
      </c>
      <c r="J15" s="86">
        <f t="shared" si="2"/>
        <v>0</v>
      </c>
      <c r="K15" s="86">
        <f t="shared" si="2"/>
        <v>0</v>
      </c>
      <c r="L15" s="86">
        <f t="shared" si="2"/>
        <v>0</v>
      </c>
      <c r="M15" s="86">
        <f t="shared" si="2"/>
        <v>0</v>
      </c>
      <c r="N15" s="86">
        <f t="shared" si="2"/>
        <v>-9060</v>
      </c>
      <c r="P15" s="88">
        <f t="shared" si="1"/>
        <v>-9060</v>
      </c>
    </row>
    <row r="16" spans="1:16" s="35" customFormat="1" ht="63" customHeight="1">
      <c r="A16" s="110" t="s">
        <v>34</v>
      </c>
      <c r="B16" s="60" t="s">
        <v>35</v>
      </c>
      <c r="C16" s="70">
        <f>D16+G16</f>
        <v>-9060</v>
      </c>
      <c r="D16" s="70">
        <f>'додаток 3'!D11</f>
        <v>0</v>
      </c>
      <c r="E16" s="70">
        <f>'додаток 3'!E11</f>
        <v>0</v>
      </c>
      <c r="F16" s="70">
        <f>'додаток 3'!F11</f>
        <v>0</v>
      </c>
      <c r="G16" s="72">
        <f>'додаток 3'!G11</f>
        <v>-9060</v>
      </c>
      <c r="H16" s="70">
        <f>'додаток 3'!H11</f>
        <v>0</v>
      </c>
      <c r="I16" s="70">
        <f>'додаток 3'!I11</f>
        <v>0</v>
      </c>
      <c r="J16" s="70">
        <f>'додаток 3'!J11</f>
        <v>0</v>
      </c>
      <c r="K16" s="70">
        <f>'додаток 3'!K11</f>
        <v>0</v>
      </c>
      <c r="L16" s="70">
        <f>'додаток 3'!L11</f>
        <v>0</v>
      </c>
      <c r="M16" s="70">
        <f>'додаток 3'!M11</f>
        <v>0</v>
      </c>
      <c r="N16" s="70">
        <f>C16+H16</f>
        <v>-9060</v>
      </c>
      <c r="P16" s="88">
        <f t="shared" si="1"/>
        <v>-9060</v>
      </c>
    </row>
    <row r="17" spans="1:16" s="35" customFormat="1" ht="32.25" customHeight="1">
      <c r="A17" s="99" t="s">
        <v>31</v>
      </c>
      <c r="B17" s="59" t="s">
        <v>46</v>
      </c>
      <c r="C17" s="70">
        <f>D17+G17</f>
        <v>-9060</v>
      </c>
      <c r="D17" s="70">
        <f>'додаток 3'!D12</f>
        <v>0</v>
      </c>
      <c r="E17" s="70">
        <f>'додаток 3'!E12</f>
        <v>0</v>
      </c>
      <c r="F17" s="70">
        <f>'додаток 3'!F12</f>
        <v>0</v>
      </c>
      <c r="G17" s="72">
        <f>'додаток 3'!G12</f>
        <v>-9060</v>
      </c>
      <c r="H17" s="70">
        <f>'додаток 3'!H12</f>
        <v>0</v>
      </c>
      <c r="I17" s="70">
        <f>'додаток 3'!I12</f>
        <v>0</v>
      </c>
      <c r="J17" s="70">
        <f>'додаток 3'!J12</f>
        <v>0</v>
      </c>
      <c r="K17" s="70">
        <f>'додаток 3'!K12</f>
        <v>0</v>
      </c>
      <c r="L17" s="70">
        <f>'додаток 3'!L12</f>
        <v>0</v>
      </c>
      <c r="M17" s="70">
        <f>'додаток 3'!M12</f>
        <v>0</v>
      </c>
      <c r="N17" s="70">
        <f>C17+H17</f>
        <v>-9060</v>
      </c>
      <c r="P17" s="88">
        <f t="shared" si="1"/>
        <v>-9060</v>
      </c>
    </row>
    <row r="18" spans="1:16" s="44" customFormat="1" ht="21.75" customHeight="1">
      <c r="A18" s="108"/>
      <c r="B18" s="51" t="s">
        <v>16</v>
      </c>
      <c r="C18" s="111">
        <f>C12+C15</f>
        <v>-9060</v>
      </c>
      <c r="D18" s="111">
        <f aca="true" t="shared" si="3" ref="D18:N18">D12+D15</f>
        <v>0</v>
      </c>
      <c r="E18" s="111">
        <f t="shared" si="3"/>
        <v>0</v>
      </c>
      <c r="F18" s="111">
        <f t="shared" si="3"/>
        <v>0</v>
      </c>
      <c r="G18" s="111">
        <f t="shared" si="3"/>
        <v>-9060</v>
      </c>
      <c r="H18" s="111">
        <f t="shared" si="3"/>
        <v>-9060</v>
      </c>
      <c r="I18" s="111">
        <f t="shared" si="3"/>
        <v>0</v>
      </c>
      <c r="J18" s="111">
        <f t="shared" si="3"/>
        <v>0</v>
      </c>
      <c r="K18" s="111">
        <f t="shared" si="3"/>
        <v>0</v>
      </c>
      <c r="L18" s="111">
        <f t="shared" si="3"/>
        <v>-9060</v>
      </c>
      <c r="M18" s="111">
        <f t="shared" si="3"/>
        <v>-9060</v>
      </c>
      <c r="N18" s="111">
        <f t="shared" si="3"/>
        <v>-18120</v>
      </c>
      <c r="P18" s="88">
        <f t="shared" si="1"/>
        <v>-18120</v>
      </c>
    </row>
    <row r="19" spans="1:16" s="35" customFormat="1" ht="22.5" customHeight="1">
      <c r="A19" s="108"/>
      <c r="B19" s="51" t="s">
        <v>9</v>
      </c>
      <c r="C19" s="114">
        <f aca="true" t="shared" si="4" ref="C19:C24">D19+G19</f>
        <v>665700</v>
      </c>
      <c r="D19" s="114">
        <f>D20+D21+D22+D23+D24</f>
        <v>665700</v>
      </c>
      <c r="E19" s="114">
        <f aca="true" t="shared" si="5" ref="E19:M19">E20+E21+E22+E23+E24</f>
        <v>0</v>
      </c>
      <c r="F19" s="114">
        <f t="shared" si="5"/>
        <v>0</v>
      </c>
      <c r="G19" s="114">
        <f t="shared" si="5"/>
        <v>0</v>
      </c>
      <c r="H19" s="114">
        <f t="shared" si="5"/>
        <v>-667786</v>
      </c>
      <c r="I19" s="114">
        <f t="shared" si="5"/>
        <v>71414</v>
      </c>
      <c r="J19" s="114">
        <f t="shared" si="5"/>
        <v>0</v>
      </c>
      <c r="K19" s="114">
        <f t="shared" si="5"/>
        <v>0</v>
      </c>
      <c r="L19" s="114">
        <f t="shared" si="5"/>
        <v>-739200</v>
      </c>
      <c r="M19" s="114">
        <f t="shared" si="5"/>
        <v>0</v>
      </c>
      <c r="N19" s="114">
        <f>C19+H19</f>
        <v>-2086</v>
      </c>
      <c r="P19" s="88">
        <f t="shared" si="1"/>
        <v>-2086</v>
      </c>
    </row>
    <row r="20" spans="1:16" s="35" customFormat="1" ht="143.25" customHeight="1">
      <c r="A20" s="103">
        <v>250328</v>
      </c>
      <c r="B20" s="104" t="s">
        <v>53</v>
      </c>
      <c r="C20" s="70">
        <f t="shared" si="4"/>
        <v>-1000000</v>
      </c>
      <c r="D20" s="72">
        <f>'додаток 3'!D20</f>
        <v>-1000000</v>
      </c>
      <c r="E20" s="89"/>
      <c r="F20" s="89"/>
      <c r="G20" s="89"/>
      <c r="H20" s="89"/>
      <c r="I20" s="89"/>
      <c r="J20" s="89"/>
      <c r="K20" s="89"/>
      <c r="L20" s="89"/>
      <c r="M20" s="89"/>
      <c r="N20" s="70">
        <f aca="true" t="shared" si="6" ref="N20:N25">H20+C20</f>
        <v>-1000000</v>
      </c>
      <c r="P20" s="88">
        <f t="shared" si="1"/>
        <v>-1000000</v>
      </c>
    </row>
    <row r="21" spans="1:16" s="35" customFormat="1" ht="253.5" customHeight="1">
      <c r="A21" s="103" t="s">
        <v>54</v>
      </c>
      <c r="B21" s="105" t="s">
        <v>55</v>
      </c>
      <c r="C21" s="70">
        <f t="shared" si="4"/>
        <v>1000000</v>
      </c>
      <c r="D21" s="72">
        <f>'додаток 3'!D21</f>
        <v>1000000</v>
      </c>
      <c r="E21" s="89"/>
      <c r="F21" s="89"/>
      <c r="G21" s="89"/>
      <c r="H21" s="89"/>
      <c r="I21" s="89"/>
      <c r="J21" s="89"/>
      <c r="K21" s="89"/>
      <c r="L21" s="89"/>
      <c r="M21" s="89"/>
      <c r="N21" s="70">
        <f t="shared" si="6"/>
        <v>1000000</v>
      </c>
      <c r="P21" s="88">
        <f t="shared" si="1"/>
        <v>1000000</v>
      </c>
    </row>
    <row r="22" spans="1:16" s="35" customFormat="1" ht="219.75" customHeight="1">
      <c r="A22" s="99" t="s">
        <v>56</v>
      </c>
      <c r="B22" s="101" t="s">
        <v>57</v>
      </c>
      <c r="C22" s="70">
        <f t="shared" si="4"/>
        <v>0</v>
      </c>
      <c r="D22" s="72">
        <f>'додаток 3'!D16</f>
        <v>0</v>
      </c>
      <c r="E22" s="72">
        <f>'додаток 3'!E16</f>
        <v>0</v>
      </c>
      <c r="F22" s="72">
        <f>'додаток 3'!F16</f>
        <v>0</v>
      </c>
      <c r="G22" s="72">
        <f>'додаток 3'!G16</f>
        <v>0</v>
      </c>
      <c r="H22" s="72">
        <f>'додаток 3'!H16</f>
        <v>-739200</v>
      </c>
      <c r="I22" s="72">
        <f>'додаток 3'!I16</f>
        <v>0</v>
      </c>
      <c r="J22" s="72">
        <f>'додаток 3'!J16</f>
        <v>0</v>
      </c>
      <c r="K22" s="72">
        <f>'додаток 3'!K16</f>
        <v>0</v>
      </c>
      <c r="L22" s="72">
        <f>'додаток 3'!L16</f>
        <v>-739200</v>
      </c>
      <c r="M22" s="72">
        <f>'додаток 3'!M16</f>
        <v>0</v>
      </c>
      <c r="N22" s="66">
        <f>'додаток 3'!N16</f>
        <v>-739200</v>
      </c>
      <c r="P22" s="88">
        <f t="shared" si="1"/>
        <v>-739200</v>
      </c>
    </row>
    <row r="23" spans="1:16" s="35" customFormat="1" ht="196.5" customHeight="1">
      <c r="A23" s="99" t="s">
        <v>49</v>
      </c>
      <c r="B23" s="85" t="s">
        <v>50</v>
      </c>
      <c r="C23" s="70">
        <f t="shared" si="4"/>
        <v>0</v>
      </c>
      <c r="D23" s="72">
        <f>'додаток 3'!D18</f>
        <v>0</v>
      </c>
      <c r="E23" s="72">
        <f>'додаток 3'!E18</f>
        <v>0</v>
      </c>
      <c r="F23" s="72">
        <f>'додаток 3'!F18</f>
        <v>0</v>
      </c>
      <c r="G23" s="72">
        <f>'додаток 3'!G18</f>
        <v>0</v>
      </c>
      <c r="H23" s="72">
        <f>'додаток 3'!H18</f>
        <v>71414</v>
      </c>
      <c r="I23" s="72">
        <f>'додаток 3'!I18</f>
        <v>71414</v>
      </c>
      <c r="J23" s="72">
        <f>'додаток 3'!J18</f>
        <v>0</v>
      </c>
      <c r="K23" s="72">
        <f>'додаток 3'!K18</f>
        <v>0</v>
      </c>
      <c r="L23" s="72">
        <f>'додаток 3'!L18</f>
        <v>0</v>
      </c>
      <c r="M23" s="72">
        <f>'додаток 3'!M18</f>
        <v>0</v>
      </c>
      <c r="N23" s="70">
        <f t="shared" si="6"/>
        <v>71414</v>
      </c>
      <c r="P23" s="88">
        <f t="shared" si="1"/>
        <v>71414</v>
      </c>
    </row>
    <row r="24" spans="1:16" s="35" customFormat="1" ht="95.25" customHeight="1">
      <c r="A24" s="99" t="s">
        <v>51</v>
      </c>
      <c r="B24" s="90" t="s">
        <v>52</v>
      </c>
      <c r="C24" s="70">
        <f t="shared" si="4"/>
        <v>665700</v>
      </c>
      <c r="D24" s="72">
        <f>'додаток 3'!D22</f>
        <v>665700</v>
      </c>
      <c r="E24" s="72"/>
      <c r="F24" s="72"/>
      <c r="G24" s="72"/>
      <c r="H24" s="72"/>
      <c r="I24" s="72"/>
      <c r="J24" s="72"/>
      <c r="K24" s="72"/>
      <c r="L24" s="72"/>
      <c r="M24" s="72"/>
      <c r="N24" s="70">
        <f t="shared" si="6"/>
        <v>665700</v>
      </c>
      <c r="P24" s="88">
        <f t="shared" si="1"/>
        <v>665700</v>
      </c>
    </row>
    <row r="25" spans="1:16" s="34" customFormat="1" ht="22.5" customHeight="1">
      <c r="A25" s="112"/>
      <c r="B25" s="113" t="s">
        <v>22</v>
      </c>
      <c r="C25" s="115">
        <f>C18+C19</f>
        <v>656640</v>
      </c>
      <c r="D25" s="115">
        <f aca="true" t="shared" si="7" ref="D25:M25">D18+D19</f>
        <v>665700</v>
      </c>
      <c r="E25" s="115">
        <f t="shared" si="7"/>
        <v>0</v>
      </c>
      <c r="F25" s="115">
        <f t="shared" si="7"/>
        <v>0</v>
      </c>
      <c r="G25" s="115">
        <f t="shared" si="7"/>
        <v>-9060</v>
      </c>
      <c r="H25" s="115">
        <f t="shared" si="7"/>
        <v>-676846</v>
      </c>
      <c r="I25" s="115">
        <f t="shared" si="7"/>
        <v>71414</v>
      </c>
      <c r="J25" s="115">
        <f t="shared" si="7"/>
        <v>0</v>
      </c>
      <c r="K25" s="115">
        <f t="shared" si="7"/>
        <v>0</v>
      </c>
      <c r="L25" s="115">
        <f t="shared" si="7"/>
        <v>-748260</v>
      </c>
      <c r="M25" s="115">
        <f t="shared" si="7"/>
        <v>-9060</v>
      </c>
      <c r="N25" s="116">
        <f t="shared" si="6"/>
        <v>-20206</v>
      </c>
      <c r="P25" s="88">
        <f t="shared" si="1"/>
        <v>-20206</v>
      </c>
    </row>
    <row r="26" ht="45.75" customHeight="1">
      <c r="A26" s="12"/>
    </row>
    <row r="27" ht="45.75" customHeight="1">
      <c r="A27" s="12"/>
    </row>
    <row r="28" spans="1:14" ht="20.25" customHeight="1">
      <c r="A28" s="12"/>
      <c r="B28" s="117" t="s">
        <v>10</v>
      </c>
      <c r="C28" s="117"/>
      <c r="D28" s="117"/>
      <c r="E28" s="26"/>
      <c r="F28" s="27"/>
      <c r="G28" s="28"/>
      <c r="H28" s="29"/>
      <c r="I28" s="28"/>
      <c r="J28" s="126" t="s">
        <v>32</v>
      </c>
      <c r="K28" s="126"/>
      <c r="L28" s="23"/>
      <c r="M28" s="23"/>
      <c r="N28" s="47"/>
    </row>
    <row r="29" spans="1:14" ht="15">
      <c r="A29" s="12"/>
      <c r="C29" s="22"/>
      <c r="D29" s="23"/>
      <c r="E29" s="23"/>
      <c r="F29" s="23"/>
      <c r="G29" s="23"/>
      <c r="H29" s="22"/>
      <c r="I29" s="23"/>
      <c r="J29" s="23"/>
      <c r="K29" s="23"/>
      <c r="L29" s="23"/>
      <c r="M29" s="23"/>
      <c r="N29" s="22"/>
    </row>
    <row r="30" spans="1:14" ht="15">
      <c r="A30" s="12"/>
      <c r="B30" s="32"/>
      <c r="C30" s="24">
        <f>C25-'додаток 3'!C23</f>
        <v>0</v>
      </c>
      <c r="D30" s="7">
        <f>D25-'додаток 3'!D23</f>
        <v>0</v>
      </c>
      <c r="E30" s="7">
        <f>E25-'додаток 3'!E23</f>
        <v>0</v>
      </c>
      <c r="F30" s="7">
        <f>F25-'додаток 3'!F23</f>
        <v>0</v>
      </c>
      <c r="G30" s="7">
        <f>G25-'додаток 3'!G23</f>
        <v>0</v>
      </c>
      <c r="H30" s="10">
        <f>H25-'додаток 3'!H23</f>
        <v>0</v>
      </c>
      <c r="I30" s="7">
        <f>I25-'додаток 3'!I23</f>
        <v>0</v>
      </c>
      <c r="J30" s="7">
        <f>J25-'додаток 3'!J23</f>
        <v>0</v>
      </c>
      <c r="K30" s="7">
        <f>K25-'додаток 3'!K23</f>
        <v>0</v>
      </c>
      <c r="L30" s="7">
        <f>L25-'додаток 3'!L23</f>
        <v>0</v>
      </c>
      <c r="M30" s="7">
        <f>M25-'додаток 3'!M23</f>
        <v>0</v>
      </c>
      <c r="N30" s="10">
        <f>N25-'додаток 3'!N23</f>
        <v>0</v>
      </c>
    </row>
    <row r="31" spans="1:3" ht="15">
      <c r="A31" s="12"/>
      <c r="B31" s="41"/>
      <c r="C31" s="24"/>
    </row>
    <row r="32" spans="1:3" ht="15">
      <c r="A32" s="12"/>
      <c r="B32" s="41"/>
      <c r="C32" s="24"/>
    </row>
    <row r="33" spans="1:3" ht="15">
      <c r="A33" s="12"/>
      <c r="B33" s="41"/>
      <c r="C33" s="24"/>
    </row>
    <row r="34" spans="1:3" ht="15">
      <c r="A34" s="12"/>
      <c r="B34" s="41"/>
      <c r="C34" s="24"/>
    </row>
    <row r="35" ht="12.75">
      <c r="A35" s="12"/>
    </row>
    <row r="36" spans="1:13" ht="12.75">
      <c r="A36" s="12"/>
      <c r="C36" s="24"/>
      <c r="H36" s="24"/>
      <c r="M36" s="25"/>
    </row>
    <row r="37" spans="1:3" ht="12.75">
      <c r="A37" s="12"/>
      <c r="C37" s="42"/>
    </row>
    <row r="38" ht="12.75">
      <c r="A38" s="12"/>
    </row>
    <row r="39" spans="1:8" ht="12.75">
      <c r="A39" s="12"/>
      <c r="H39" s="24"/>
    </row>
    <row r="43" ht="12.75">
      <c r="C43" s="24"/>
    </row>
  </sheetData>
  <mergeCells count="18">
    <mergeCell ref="L9:L10"/>
    <mergeCell ref="M9:M10"/>
    <mergeCell ref="E9:F9"/>
    <mergeCell ref="J28:K28"/>
    <mergeCell ref="B28:D28"/>
    <mergeCell ref="B8:B10"/>
    <mergeCell ref="H9:H10"/>
    <mergeCell ref="I9:I10"/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Customer</cp:lastModifiedBy>
  <cp:lastPrinted>2009-01-08T13:06:08Z</cp:lastPrinted>
  <dcterms:created xsi:type="dcterms:W3CDTF">2001-12-29T15:32:18Z</dcterms:created>
  <dcterms:modified xsi:type="dcterms:W3CDTF">2009-01-10T11:58:32Z</dcterms:modified>
  <cp:category/>
  <cp:version/>
  <cp:contentType/>
  <cp:contentStatus/>
</cp:coreProperties>
</file>