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activeTab="1"/>
  </bookViews>
  <sheets>
    <sheet name="с-ф  доходи" sheetId="1" r:id="rId1"/>
    <sheet name=" видатки с-ф" sheetId="2" r:id="rId2"/>
  </sheets>
  <definedNames>
    <definedName name="DATABASE" localSheetId="1">' видатки с-ф'!$A$10:$A$26</definedName>
    <definedName name="DATABASE" localSheetId="0">'с-ф  доходи'!$A$9:$A$17</definedName>
    <definedName name="_xlnm.Print_Titles" localSheetId="1">' видатки с-ф'!$5:$7</definedName>
    <definedName name="_xlnm.Print_Titles" localSheetId="0">'с-ф  доходи'!$5:$8</definedName>
    <definedName name="_xlnm.Print_Area" localSheetId="1">' видатки с-ф'!$A$1:$E$39</definedName>
    <definedName name="_xlnm.Print_Area" localSheetId="0">'с-ф  доходи'!$A$1:$E$28</definedName>
  </definedNames>
  <calcPr fullCalcOnLoad="1"/>
</workbook>
</file>

<file path=xl/sharedStrings.xml><?xml version="1.0" encoding="utf-8"?>
<sst xmlns="http://schemas.openxmlformats.org/spreadsheetml/2006/main" count="68" uniqueCount="59">
  <si>
    <t>обласного бюджету Рівненської області</t>
  </si>
  <si>
    <t>( тис.грн. )</t>
  </si>
  <si>
    <t>Видатки</t>
  </si>
  <si>
    <t>Освiта</t>
  </si>
  <si>
    <t>Охорона здоров'я</t>
  </si>
  <si>
    <t>Соцiальний захист та соцiальне забезпечення</t>
  </si>
  <si>
    <t>Фiзична культура i спорт</t>
  </si>
  <si>
    <t>ВСЬОГО ВИДАТКІВ</t>
  </si>
  <si>
    <t>Доходи</t>
  </si>
  <si>
    <t>РАЗОМ ВЛАСНІ ДОХОДИ</t>
  </si>
  <si>
    <t>ВСЬОГО ДОХОДІВ</t>
  </si>
  <si>
    <t>Відх. виконання до плану на рік</t>
  </si>
  <si>
    <t>Субвенції з державного бюджету місцевим бюджетам - разом</t>
  </si>
  <si>
    <t>Відсоток виконання до плану на рік</t>
  </si>
  <si>
    <t>гр.3-гр.2</t>
  </si>
  <si>
    <t>Податок з власників транспортних засобів та інших самохідних машин і механізмів</t>
  </si>
  <si>
    <t>Надходження коштів від відшкодування втрат сільськогосподарського та лісогосподарського виробництва</t>
  </si>
  <si>
    <t>Власні надходження бюджетних установ</t>
  </si>
  <si>
    <t>Збір за забруднення навколишнього природного середовища</t>
  </si>
  <si>
    <t>Державне управління</t>
  </si>
  <si>
    <t>Культура i мистецтво</t>
  </si>
  <si>
    <t>Транспорт, дорожнє господарство, зв"язок, телекомунікації та інформатика</t>
  </si>
  <si>
    <t>Інші послуги, пов"язані з економічною діяльністю (внески органів місцевого самоврядування у статутні фонди )</t>
  </si>
  <si>
    <t>Цільові фонди ( фонд охорони навколишнього природного середовища )</t>
  </si>
  <si>
    <t>Інші видатки</t>
  </si>
  <si>
    <t>РАЗОМ ВИДАТКІВ</t>
  </si>
  <si>
    <t>відсоток виконання до призначень на рік</t>
  </si>
  <si>
    <t>Відх. виконання до призначень на рік</t>
  </si>
  <si>
    <t>(тис.грн.)</t>
  </si>
  <si>
    <r>
      <t xml:space="preserve">ВСЬОГО  </t>
    </r>
    <r>
      <rPr>
        <i/>
        <sz val="16"/>
        <rFont val="Arial Cyr"/>
        <family val="0"/>
      </rPr>
      <t>( з урахуванням кредитування )</t>
    </r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</si>
  <si>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міських, міст республіканського в Автономній Республіці Крим і обласного значення,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</si>
  <si>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</si>
  <si>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Субвенція з державного бюджету місцевим бюджетам на будівництво, реконструкцію, ремонт автомобільних доріг комунальної власності</t>
  </si>
  <si>
    <t>Субвенція з державного бюджету місцевим бюджетам на оснащення сільських амбулаторій та фельдшерсько-акушерських пунктів і придбання автомобілів швидкої медичної допомоги для сільських закладів охорони здоров"я</t>
  </si>
  <si>
    <t>Кошти, одержані із загального фонду бюджету до бюджету розвитку (спеціального фонду)</t>
  </si>
  <si>
    <t>Охорона навколишнього природного середовища та ядерна безпека</t>
  </si>
  <si>
    <t>в т.ч. за рахунок субвенції з державного бюджету місцевим бюджетам на будівництво газопроводів-відводів і газифікацію населених пунктів, в першу чергу сільських</t>
  </si>
  <si>
    <t>в т.ч. за рахунок субвенції з державного бюджету місцевим бюджетам на будівництво, реконструкцію, ремонт автомобільних доріг комунальної власності</t>
  </si>
  <si>
    <r>
      <t>Кредитування бюджету</t>
    </r>
    <r>
      <rPr>
        <sz val="12"/>
        <rFont val="Arial Cyr"/>
        <family val="2"/>
      </rPr>
      <t xml:space="preserve">  (повернення бюджетних позичок, повернення та надання  пільгового кредиту індивідуальним сільським забудовникам ) </t>
    </r>
  </si>
  <si>
    <t xml:space="preserve">  капітальні вкладення</t>
  </si>
  <si>
    <t xml:space="preserve">  заходи з упередження аварій та запобігання техногенних катастроф у житлово-комунальному господарстві</t>
  </si>
  <si>
    <t>Будівництво, в т.ч:</t>
  </si>
  <si>
    <t>Плата за придбання торгових патентів пунктами продажу нафтопродуктів (автозаправними станціями, заправними пунктами)</t>
  </si>
  <si>
    <t xml:space="preserve">Надходження від відчуження майна, яке знаходиться у комунальній власності </t>
  </si>
  <si>
    <t>Субвенція з державного бюджету на придбання шкільних автобусів для перевезення дітей, що проживають у сільській місцевості</t>
  </si>
  <si>
    <t>Субвенція з державного бюджету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</si>
  <si>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 xml:space="preserve">Аналіз виконання видатків спеціального фонду  </t>
  </si>
  <si>
    <t xml:space="preserve">Аналіз виконання доходів спеціального фонду </t>
  </si>
  <si>
    <t xml:space="preserve">  збереження, розвиток, реконструкція та реставрація пам'яток історії та культури</t>
  </si>
  <si>
    <t>Житлово-комунальне господарство</t>
  </si>
  <si>
    <t>Грошові стягнення за шкоду, заподіяну порушенням законодавства про охорону навколишнього природного середовища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</si>
  <si>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</si>
  <si>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</si>
  <si>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Інші неподаткові надходження</t>
  </si>
  <si>
    <t>Затверджено на 2009 рік з урахуванням змін</t>
  </si>
  <si>
    <t>Інші субвенції з обласного бюджету</t>
  </si>
  <si>
    <t>Виконано станом на 01.01.2010 р.</t>
  </si>
  <si>
    <t>за 2009 рік</t>
  </si>
  <si>
    <t>Затверджено на 2009 рік з урахуванням змін (кошторисні призначення)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</si>
</sst>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,##0.0"/>
    <numFmt numFmtId="186" formatCode="#,##0.000"/>
    <numFmt numFmtId="187" formatCode="#,##0.0000"/>
    <numFmt numFmtId="188" formatCode="#,##0.00000"/>
    <numFmt numFmtId="189" formatCode="_-* #,##0.0\ _г_р_н_._-;\-* #,##0.0\ _г_р_н_._-;_-* &quot;-&quot;??\ _г_р_н_._-;_-@_-"/>
    <numFmt numFmtId="190" formatCode="_-* #,##0\ _г_р_н_._-;\-* #,##0\ _г_р_н_._-;_-* &quot;-&quot;??\ _г_р_н_._-;_-@_-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5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21"/>
      <name val="Arial Cyr"/>
      <family val="2"/>
    </font>
    <font>
      <b/>
      <i/>
      <sz val="12"/>
      <name val="Arial Cyr"/>
      <family val="0"/>
    </font>
    <font>
      <b/>
      <i/>
      <sz val="16"/>
      <name val="Arial Cyr"/>
      <family val="0"/>
    </font>
    <font>
      <i/>
      <sz val="16"/>
      <name val="Arial Cyr"/>
      <family val="0"/>
    </font>
    <font>
      <b/>
      <i/>
      <sz val="14"/>
      <name val="Arial Cyr"/>
      <family val="2"/>
    </font>
    <font>
      <b/>
      <i/>
      <sz val="17"/>
      <name val="Arial Cyr"/>
      <family val="2"/>
    </font>
    <font>
      <b/>
      <sz val="18"/>
      <name val="Arial Cyr"/>
      <family val="2"/>
    </font>
    <font>
      <b/>
      <sz val="19"/>
      <name val="Arial Cyr"/>
      <family val="2"/>
    </font>
    <font>
      <b/>
      <sz val="16"/>
      <name val="Arial Cyr"/>
      <family val="0"/>
    </font>
    <font>
      <b/>
      <sz val="17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sz val="10"/>
      <color indexed="5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" fontId="13" fillId="0" borderId="1" xfId="0" applyNumberFormat="1" applyFont="1" applyBorder="1" applyAlignment="1">
      <alignment wrapText="1"/>
    </xf>
    <xf numFmtId="1" fontId="13" fillId="0" borderId="2" xfId="0" applyNumberFormat="1" applyFont="1" applyBorder="1" applyAlignment="1">
      <alignment wrapText="1"/>
    </xf>
    <xf numFmtId="180" fontId="13" fillId="0" borderId="3" xfId="0" applyNumberFormat="1" applyFont="1" applyBorder="1" applyAlignment="1">
      <alignment/>
    </xf>
    <xf numFmtId="0" fontId="6" fillId="2" borderId="4" xfId="0" applyFont="1" applyFill="1" applyBorder="1" applyAlignment="1">
      <alignment horizontal="center" vertical="center" wrapText="1"/>
    </xf>
    <xf numFmtId="180" fontId="13" fillId="2" borderId="5" xfId="0" applyNumberFormat="1" applyFont="1" applyFill="1" applyBorder="1" applyAlignment="1">
      <alignment horizontal="right" wrapText="1"/>
    </xf>
    <xf numFmtId="180" fontId="13" fillId="0" borderId="5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1" fontId="13" fillId="0" borderId="2" xfId="0" applyNumberFormat="1" applyFont="1" applyBorder="1" applyAlignment="1">
      <alignment horizontal="left" wrapText="1"/>
    </xf>
    <xf numFmtId="1" fontId="13" fillId="0" borderId="2" xfId="0" applyNumberFormat="1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Continuous"/>
    </xf>
    <xf numFmtId="1" fontId="16" fillId="0" borderId="6" xfId="0" applyNumberFormat="1" applyFont="1" applyBorder="1" applyAlignment="1">
      <alignment horizontal="left" wrapText="1"/>
    </xf>
    <xf numFmtId="1" fontId="18" fillId="0" borderId="9" xfId="0" applyNumberFormat="1" applyFont="1" applyBorder="1" applyAlignment="1">
      <alignment horizontal="left" wrapText="1"/>
    </xf>
    <xf numFmtId="180" fontId="7" fillId="0" borderId="0" xfId="0" applyNumberFormat="1" applyFont="1" applyBorder="1" applyAlignment="1">
      <alignment horizontal="right" wrapText="1"/>
    </xf>
    <xf numFmtId="1" fontId="12" fillId="0" borderId="1" xfId="0" applyNumberFormat="1" applyFont="1" applyBorder="1" applyAlignment="1">
      <alignment wrapText="1"/>
    </xf>
    <xf numFmtId="1" fontId="22" fillId="0" borderId="6" xfId="0" applyNumberFormat="1" applyFont="1" applyBorder="1" applyAlignment="1">
      <alignment horizontal="center" wrapText="1"/>
    </xf>
    <xf numFmtId="1" fontId="23" fillId="0" borderId="6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left" wrapText="1"/>
    </xf>
    <xf numFmtId="185" fontId="12" fillId="0" borderId="11" xfId="0" applyNumberFormat="1" applyFont="1" applyBorder="1" applyAlignment="1">
      <alignment/>
    </xf>
    <xf numFmtId="185" fontId="12" fillId="0" borderId="5" xfId="0" applyNumberFormat="1" applyFont="1" applyBorder="1" applyAlignment="1">
      <alignment/>
    </xf>
    <xf numFmtId="185" fontId="12" fillId="0" borderId="3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6" fillId="0" borderId="7" xfId="0" applyNumberFormat="1" applyFont="1" applyBorder="1" applyAlignment="1">
      <alignment/>
    </xf>
    <xf numFmtId="185" fontId="16" fillId="0" borderId="8" xfId="0" applyNumberFormat="1" applyFont="1" applyBorder="1" applyAlignment="1">
      <alignment/>
    </xf>
    <xf numFmtId="185" fontId="4" fillId="0" borderId="13" xfId="0" applyNumberFormat="1" applyFont="1" applyBorder="1" applyAlignment="1">
      <alignment/>
    </xf>
    <xf numFmtId="185" fontId="4" fillId="0" borderId="14" xfId="0" applyNumberFormat="1" applyFont="1" applyBorder="1" applyAlignment="1">
      <alignment/>
    </xf>
    <xf numFmtId="185" fontId="19" fillId="0" borderId="7" xfId="0" applyNumberFormat="1" applyFont="1" applyBorder="1" applyAlignment="1">
      <alignment/>
    </xf>
    <xf numFmtId="185" fontId="19" fillId="0" borderId="8" xfId="0" applyNumberFormat="1" applyFont="1" applyBorder="1" applyAlignment="1">
      <alignment/>
    </xf>
    <xf numFmtId="185" fontId="16" fillId="0" borderId="13" xfId="0" applyNumberFormat="1" applyFont="1" applyBorder="1" applyAlignment="1">
      <alignment/>
    </xf>
    <xf numFmtId="185" fontId="16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" fontId="24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85" fontId="12" fillId="0" borderId="5" xfId="0" applyNumberFormat="1" applyFont="1" applyBorder="1" applyAlignment="1">
      <alignment/>
    </xf>
    <xf numFmtId="185" fontId="11" fillId="0" borderId="11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85" fontId="24" fillId="0" borderId="5" xfId="0" applyNumberFormat="1" applyFont="1" applyBorder="1" applyAlignment="1">
      <alignment/>
    </xf>
    <xf numFmtId="185" fontId="24" fillId="0" borderId="3" xfId="0" applyNumberFormat="1" applyFont="1" applyBorder="1" applyAlignment="1">
      <alignment/>
    </xf>
    <xf numFmtId="185" fontId="12" fillId="0" borderId="3" xfId="0" applyNumberFormat="1" applyFont="1" applyBorder="1" applyAlignment="1">
      <alignment/>
    </xf>
    <xf numFmtId="185" fontId="24" fillId="0" borderId="11" xfId="0" applyNumberFormat="1" applyFont="1" applyBorder="1" applyAlignment="1">
      <alignment/>
    </xf>
    <xf numFmtId="185" fontId="12" fillId="0" borderId="11" xfId="0" applyNumberFormat="1" applyFont="1" applyBorder="1" applyAlignment="1">
      <alignment/>
    </xf>
    <xf numFmtId="185" fontId="12" fillId="2" borderId="11" xfId="0" applyNumberFormat="1" applyFont="1" applyFill="1" applyBorder="1" applyAlignment="1">
      <alignment/>
    </xf>
    <xf numFmtId="185" fontId="12" fillId="0" borderId="17" xfId="0" applyNumberFormat="1" applyFont="1" applyBorder="1" applyAlignment="1">
      <alignment/>
    </xf>
    <xf numFmtId="185" fontId="12" fillId="0" borderId="18" xfId="0" applyNumberFormat="1" applyFont="1" applyBorder="1" applyAlignment="1">
      <alignment/>
    </xf>
    <xf numFmtId="185" fontId="16" fillId="0" borderId="19" xfId="0" applyNumberFormat="1" applyFont="1" applyBorder="1" applyAlignment="1">
      <alignment/>
    </xf>
    <xf numFmtId="185" fontId="4" fillId="0" borderId="20" xfId="0" applyNumberFormat="1" applyFont="1" applyBorder="1" applyAlignment="1">
      <alignment/>
    </xf>
    <xf numFmtId="185" fontId="19" fillId="0" borderId="19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" fontId="13" fillId="0" borderId="1" xfId="0" applyNumberFormat="1" applyFont="1" applyBorder="1" applyAlignment="1">
      <alignment vertical="top" wrapText="1"/>
    </xf>
    <xf numFmtId="185" fontId="0" fillId="0" borderId="0" xfId="0" applyNumberFormat="1" applyAlignment="1">
      <alignment/>
    </xf>
    <xf numFmtId="2" fontId="7" fillId="0" borderId="0" xfId="0" applyNumberFormat="1" applyFont="1" applyBorder="1" applyAlignment="1">
      <alignment horizontal="left" wrapText="1"/>
    </xf>
    <xf numFmtId="1" fontId="25" fillId="0" borderId="0" xfId="0" applyNumberFormat="1" applyFont="1" applyAlignment="1">
      <alignment/>
    </xf>
    <xf numFmtId="1" fontId="12" fillId="0" borderId="0" xfId="0" applyNumberFormat="1" applyFont="1" applyAlignment="1">
      <alignment horizontal="center" wrapText="1"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Alignment="1">
      <alignment/>
    </xf>
    <xf numFmtId="190" fontId="0" fillId="0" borderId="0" xfId="20" applyNumberFormat="1" applyAlignment="1">
      <alignment/>
    </xf>
    <xf numFmtId="180" fontId="26" fillId="0" borderId="0" xfId="0" applyNumberFormat="1" applyFont="1" applyAlignment="1">
      <alignment/>
    </xf>
    <xf numFmtId="0" fontId="12" fillId="0" borderId="21" xfId="0" applyFont="1" applyBorder="1" applyAlignment="1">
      <alignment/>
    </xf>
    <xf numFmtId="1" fontId="0" fillId="0" borderId="0" xfId="0" applyNumberFormat="1" applyAlignment="1">
      <alignment/>
    </xf>
    <xf numFmtId="1" fontId="21" fillId="0" borderId="0" xfId="0" applyNumberFormat="1" applyFont="1" applyAlignment="1">
      <alignment horizont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1" fontId="7" fillId="0" borderId="0" xfId="0" applyNumberFormat="1" applyFont="1" applyBorder="1" applyAlignment="1">
      <alignment horizontal="left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4" fillId="2" borderId="9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workbookViewId="0" topLeftCell="A24">
      <selection activeCell="C27" sqref="C27"/>
    </sheetView>
  </sheetViews>
  <sheetFormatPr defaultColWidth="9.00390625" defaultRowHeight="12.75"/>
  <cols>
    <col min="1" max="1" width="46.875" style="1" customWidth="1"/>
    <col min="2" max="2" width="18.25390625" style="0" customWidth="1"/>
    <col min="3" max="3" width="16.125" style="0" customWidth="1"/>
    <col min="4" max="4" width="14.375" style="0" customWidth="1"/>
    <col min="5" max="5" width="15.125" style="0" customWidth="1"/>
  </cols>
  <sheetData>
    <row r="1" spans="1:5" ht="32.25" customHeight="1">
      <c r="A1" s="76" t="s">
        <v>47</v>
      </c>
      <c r="B1" s="76"/>
      <c r="C1" s="76"/>
      <c r="D1" s="76"/>
      <c r="E1" s="76"/>
    </row>
    <row r="2" spans="1:5" ht="28.5" customHeight="1">
      <c r="A2" s="76" t="s">
        <v>0</v>
      </c>
      <c r="B2" s="76"/>
      <c r="C2" s="76"/>
      <c r="D2" s="76"/>
      <c r="E2" s="76"/>
    </row>
    <row r="3" spans="1:5" ht="27.75" customHeight="1">
      <c r="A3" s="88" t="s">
        <v>57</v>
      </c>
      <c r="B3" s="88"/>
      <c r="C3" s="88"/>
      <c r="D3" s="88"/>
      <c r="E3" s="88"/>
    </row>
    <row r="4" spans="1:5" ht="24" customHeight="1" thickBot="1">
      <c r="A4" s="68"/>
      <c r="C4" s="5"/>
      <c r="D4" s="5"/>
      <c r="E4" s="25" t="s">
        <v>28</v>
      </c>
    </row>
    <row r="5" spans="1:6" ht="64.5" customHeight="1">
      <c r="A5" s="80" t="s">
        <v>8</v>
      </c>
      <c r="B5" s="77" t="s">
        <v>54</v>
      </c>
      <c r="C5" s="83" t="s">
        <v>56</v>
      </c>
      <c r="D5" s="77" t="s">
        <v>13</v>
      </c>
      <c r="E5" s="89" t="s">
        <v>11</v>
      </c>
      <c r="F5" s="2"/>
    </row>
    <row r="6" spans="1:6" ht="21.75" customHeight="1">
      <c r="A6" s="81"/>
      <c r="B6" s="78"/>
      <c r="C6" s="84"/>
      <c r="D6" s="86"/>
      <c r="E6" s="90"/>
      <c r="F6" s="2"/>
    </row>
    <row r="7" spans="1:6" ht="10.5" customHeight="1" thickBot="1">
      <c r="A7" s="82"/>
      <c r="B7" s="79"/>
      <c r="C7" s="85"/>
      <c r="D7" s="87"/>
      <c r="E7" s="91"/>
      <c r="F7" s="3"/>
    </row>
    <row r="8" spans="1:6" ht="20.25" customHeight="1" thickBot="1">
      <c r="A8" s="21">
        <v>1</v>
      </c>
      <c r="B8" s="22">
        <v>2</v>
      </c>
      <c r="C8" s="22">
        <v>3</v>
      </c>
      <c r="D8" s="22">
        <v>4</v>
      </c>
      <c r="E8" s="23">
        <v>5</v>
      </c>
      <c r="F8" s="3"/>
    </row>
    <row r="9" spans="1:7" ht="37.5" customHeight="1">
      <c r="A9" s="7" t="s">
        <v>15</v>
      </c>
      <c r="B9" s="64">
        <v>21437.2</v>
      </c>
      <c r="C9" s="59">
        <v>21619.79659</v>
      </c>
      <c r="D9" s="35">
        <f>C9/B9*100</f>
        <v>100.85177443882598</v>
      </c>
      <c r="E9" s="36">
        <f aca="true" t="shared" si="0" ref="E9:E18">C9-B9</f>
        <v>182.59659000000102</v>
      </c>
      <c r="G9" s="4"/>
    </row>
    <row r="10" spans="1:7" ht="67.5" customHeight="1">
      <c r="A10" s="7" t="s">
        <v>42</v>
      </c>
      <c r="B10" s="35">
        <v>337.1</v>
      </c>
      <c r="C10" s="60">
        <v>317.812</v>
      </c>
      <c r="D10" s="34">
        <f>C10/B10*100</f>
        <v>94.27825571047167</v>
      </c>
      <c r="E10" s="37">
        <f t="shared" si="0"/>
        <v>-19.28800000000001</v>
      </c>
      <c r="G10" s="4"/>
    </row>
    <row r="11" spans="1:7" ht="51.75" customHeight="1">
      <c r="A11" s="7" t="s">
        <v>16</v>
      </c>
      <c r="B11" s="35">
        <v>138.1</v>
      </c>
      <c r="C11" s="60">
        <v>125.248</v>
      </c>
      <c r="D11" s="34">
        <f>C11/B11*100</f>
        <v>90.6937002172339</v>
      </c>
      <c r="E11" s="37">
        <f t="shared" si="0"/>
        <v>-12.85199999999999</v>
      </c>
      <c r="G11" s="4"/>
    </row>
    <row r="12" spans="1:7" ht="36.75" customHeight="1">
      <c r="A12" s="7" t="s">
        <v>53</v>
      </c>
      <c r="B12" s="35">
        <v>5</v>
      </c>
      <c r="C12" s="35">
        <v>8.422</v>
      </c>
      <c r="D12" s="34">
        <f>C12/B12*100</f>
        <v>168.44</v>
      </c>
      <c r="E12" s="37">
        <f t="shared" si="0"/>
        <v>3.4220000000000006</v>
      </c>
      <c r="G12" s="4"/>
    </row>
    <row r="13" spans="1:7" ht="60" customHeight="1" hidden="1">
      <c r="A13" s="7" t="s">
        <v>50</v>
      </c>
      <c r="B13" s="35"/>
      <c r="C13" s="60"/>
      <c r="D13" s="34"/>
      <c r="E13" s="37">
        <f t="shared" si="0"/>
        <v>0</v>
      </c>
      <c r="G13" s="4"/>
    </row>
    <row r="14" spans="1:7" ht="42.75" customHeight="1">
      <c r="A14" s="7" t="s">
        <v>43</v>
      </c>
      <c r="B14" s="35">
        <v>761.5</v>
      </c>
      <c r="C14" s="60">
        <v>845.238</v>
      </c>
      <c r="D14" s="34">
        <f>C14/B14*100</f>
        <v>110.99645436638215</v>
      </c>
      <c r="E14" s="37">
        <f t="shared" si="0"/>
        <v>83.73800000000006</v>
      </c>
      <c r="G14" s="4"/>
    </row>
    <row r="15" spans="1:7" ht="33.75" customHeight="1">
      <c r="A15" s="6" t="s">
        <v>17</v>
      </c>
      <c r="B15" s="35">
        <v>37722.809</v>
      </c>
      <c r="C15" s="59">
        <v>38447.329</v>
      </c>
      <c r="D15" s="34">
        <f>C15/B15*100</f>
        <v>101.92064169982675</v>
      </c>
      <c r="E15" s="37">
        <f t="shared" si="0"/>
        <v>724.5199999999968</v>
      </c>
      <c r="G15" s="4"/>
    </row>
    <row r="16" spans="1:7" ht="44.25" customHeight="1" thickBot="1">
      <c r="A16" s="6" t="s">
        <v>18</v>
      </c>
      <c r="B16" s="35">
        <v>2800</v>
      </c>
      <c r="C16" s="59">
        <v>3638.395</v>
      </c>
      <c r="D16" s="34">
        <f>C16/B16*100</f>
        <v>129.94267857142856</v>
      </c>
      <c r="E16" s="37">
        <f t="shared" si="0"/>
        <v>838.395</v>
      </c>
      <c r="G16" s="4"/>
    </row>
    <row r="17" spans="1:5" ht="34.5" customHeight="1" thickBot="1">
      <c r="A17" s="31" t="s">
        <v>9</v>
      </c>
      <c r="B17" s="38">
        <f>B9+B10+B11+B14+B15+B16+B13+B12</f>
        <v>63201.709</v>
      </c>
      <c r="C17" s="61">
        <f>C9+C10+C11+C14+C15+C16+C12+C13</f>
        <v>65002.24059</v>
      </c>
      <c r="D17" s="38">
        <f>C17/B17*100</f>
        <v>102.84886535267583</v>
      </c>
      <c r="E17" s="39">
        <f t="shared" si="0"/>
        <v>1800.5315899999987</v>
      </c>
    </row>
    <row r="18" spans="1:5" ht="44.25" customHeight="1">
      <c r="A18" s="28" t="s">
        <v>12</v>
      </c>
      <c r="B18" s="40">
        <f>SUM(B19:B25)</f>
        <v>85517.367</v>
      </c>
      <c r="C18" s="62">
        <f>SUM(C19:C25)</f>
        <v>79375.804</v>
      </c>
      <c r="D18" s="40">
        <f>C18/B18*100</f>
        <v>92.81834413821464</v>
      </c>
      <c r="E18" s="41">
        <f t="shared" si="0"/>
        <v>-6141.562999999995</v>
      </c>
    </row>
    <row r="19" spans="1:5" ht="62.25" customHeight="1" hidden="1">
      <c r="A19" s="20" t="s">
        <v>32</v>
      </c>
      <c r="B19" s="35"/>
      <c r="C19" s="60"/>
      <c r="D19" s="35"/>
      <c r="E19" s="36">
        <f aca="true" t="shared" si="1" ref="E19:E27">C19-B19</f>
        <v>0</v>
      </c>
    </row>
    <row r="20" spans="1:5" ht="170.25" customHeight="1" hidden="1">
      <c r="A20" s="20" t="s">
        <v>30</v>
      </c>
      <c r="B20" s="35"/>
      <c r="C20" s="60"/>
      <c r="D20" s="35"/>
      <c r="E20" s="36">
        <f t="shared" si="1"/>
        <v>0</v>
      </c>
    </row>
    <row r="21" spans="1:5" ht="195.75" customHeight="1">
      <c r="A21" s="20" t="s">
        <v>51</v>
      </c>
      <c r="B21" s="35">
        <v>19081.667</v>
      </c>
      <c r="C21" s="59">
        <v>19081.666</v>
      </c>
      <c r="D21" s="34">
        <f>C21/B21*100</f>
        <v>99.99999475936772</v>
      </c>
      <c r="E21" s="37">
        <f t="shared" si="1"/>
        <v>-0.0010000000002037268</v>
      </c>
    </row>
    <row r="22" spans="1:5" ht="67.5" customHeight="1" hidden="1">
      <c r="A22" s="20" t="s">
        <v>44</v>
      </c>
      <c r="B22" s="35"/>
      <c r="C22" s="60"/>
      <c r="D22" s="35"/>
      <c r="E22" s="36">
        <f t="shared" si="1"/>
        <v>0</v>
      </c>
    </row>
    <row r="23" spans="1:5" ht="182.25" customHeight="1">
      <c r="A23" s="65" t="s">
        <v>30</v>
      </c>
      <c r="B23" s="34">
        <v>739.2</v>
      </c>
      <c r="C23" s="59">
        <v>479.602</v>
      </c>
      <c r="D23" s="34">
        <f>C23/B23*100</f>
        <v>64.88122294372293</v>
      </c>
      <c r="E23" s="37">
        <f t="shared" si="1"/>
        <v>-259.59800000000007</v>
      </c>
    </row>
    <row r="24" spans="1:5" ht="111.75" customHeight="1">
      <c r="A24" s="65" t="s">
        <v>52</v>
      </c>
      <c r="B24" s="35">
        <v>65696.5</v>
      </c>
      <c r="C24" s="60">
        <v>59814.536</v>
      </c>
      <c r="D24" s="35">
        <f>C24/B24*100</f>
        <v>91.04676200406413</v>
      </c>
      <c r="E24" s="36">
        <f t="shared" si="1"/>
        <v>-5881.964</v>
      </c>
    </row>
    <row r="25" spans="1:5" ht="141" customHeight="1" hidden="1">
      <c r="A25" s="19" t="s">
        <v>45</v>
      </c>
      <c r="B25" s="35"/>
      <c r="C25" s="60"/>
      <c r="D25" s="35" t="e">
        <f>C25/B25*100</f>
        <v>#DIV/0!</v>
      </c>
      <c r="E25" s="36">
        <f t="shared" si="1"/>
        <v>0</v>
      </c>
    </row>
    <row r="26" spans="1:5" ht="54.75" customHeight="1" thickBot="1">
      <c r="A26" s="19" t="s">
        <v>34</v>
      </c>
      <c r="B26" s="35">
        <v>27553.6</v>
      </c>
      <c r="C26" s="60">
        <v>24716.241</v>
      </c>
      <c r="D26" s="35">
        <f>C26/B26*100</f>
        <v>89.70240186400326</v>
      </c>
      <c r="E26" s="36">
        <f t="shared" si="1"/>
        <v>-2837.3589999999967</v>
      </c>
    </row>
    <row r="27" spans="1:5" ht="45" customHeight="1" thickBot="1">
      <c r="A27" s="32" t="s">
        <v>10</v>
      </c>
      <c r="B27" s="42">
        <f>B17+B18+B26</f>
        <v>176272.676</v>
      </c>
      <c r="C27" s="63">
        <f>C17+C18+C26</f>
        <v>169094.28559</v>
      </c>
      <c r="D27" s="42">
        <f>C27/B27*100</f>
        <v>95.92767831470375</v>
      </c>
      <c r="E27" s="43">
        <f t="shared" si="1"/>
        <v>-7178.390409999993</v>
      </c>
    </row>
    <row r="28" spans="1:5" ht="54.75" customHeight="1">
      <c r="A28" s="69"/>
      <c r="B28" s="70"/>
      <c r="C28" s="71"/>
      <c r="D28" s="74"/>
      <c r="E28" s="74"/>
    </row>
    <row r="29" spans="1:5" ht="38.25" customHeight="1">
      <c r="A29" s="75"/>
      <c r="B29" s="75"/>
      <c r="C29" s="75"/>
      <c r="D29" s="75"/>
      <c r="E29" s="75"/>
    </row>
    <row r="30" spans="2:3" ht="35.25" customHeight="1">
      <c r="B30" s="16"/>
      <c r="C30" s="66"/>
    </row>
    <row r="31" ht="24.75" customHeight="1"/>
  </sheetData>
  <mergeCells count="8">
    <mergeCell ref="A1:E1"/>
    <mergeCell ref="B5:B7"/>
    <mergeCell ref="A5:A7"/>
    <mergeCell ref="C5:C7"/>
    <mergeCell ref="D5:D7"/>
    <mergeCell ref="A3:E3"/>
    <mergeCell ref="A2:E2"/>
    <mergeCell ref="E5:E7"/>
  </mergeCells>
  <printOptions/>
  <pageMargins left="0.7480314960629921" right="0.3937007874015748" top="0.4330708661417323" bottom="0.3937007874015748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Zeros="0" tabSelected="1" zoomScale="75" zoomScaleNormal="75" workbookViewId="0" topLeftCell="A32">
      <selection activeCell="C37" sqref="C37"/>
    </sheetView>
  </sheetViews>
  <sheetFormatPr defaultColWidth="9.00390625" defaultRowHeight="12.75"/>
  <cols>
    <col min="1" max="1" width="65.75390625" style="1" customWidth="1"/>
    <col min="2" max="2" width="18.625" style="0" customWidth="1"/>
    <col min="3" max="3" width="18.00390625" style="0" customWidth="1"/>
    <col min="4" max="4" width="15.375" style="0" customWidth="1"/>
    <col min="5" max="5" width="16.125" style="0" customWidth="1"/>
    <col min="6" max="6" width="10.375" style="0" customWidth="1"/>
  </cols>
  <sheetData>
    <row r="1" spans="1:5" ht="24.75" customHeight="1">
      <c r="A1" s="96" t="s">
        <v>46</v>
      </c>
      <c r="B1" s="96"/>
      <c r="C1" s="96"/>
      <c r="D1" s="96"/>
      <c r="E1" s="96"/>
    </row>
    <row r="2" spans="1:5" ht="24.75" customHeight="1">
      <c r="A2" s="96" t="s">
        <v>0</v>
      </c>
      <c r="B2" s="96"/>
      <c r="C2" s="96"/>
      <c r="D2" s="96"/>
      <c r="E2" s="96"/>
    </row>
    <row r="3" spans="1:5" ht="26.25" customHeight="1">
      <c r="A3" s="88" t="s">
        <v>57</v>
      </c>
      <c r="B3" s="88"/>
      <c r="C3" s="88"/>
      <c r="D3" s="88"/>
      <c r="E3" s="88"/>
    </row>
    <row r="4" spans="1:5" ht="19.5" customHeight="1" thickBot="1">
      <c r="A4" s="68"/>
      <c r="B4" s="17"/>
      <c r="C4" s="18"/>
      <c r="D4" s="26"/>
      <c r="E4" s="26" t="s">
        <v>1</v>
      </c>
    </row>
    <row r="5" spans="1:6" ht="66" customHeight="1">
      <c r="A5" s="97" t="s">
        <v>2</v>
      </c>
      <c r="B5" s="83" t="s">
        <v>58</v>
      </c>
      <c r="C5" s="83" t="s">
        <v>56</v>
      </c>
      <c r="D5" s="83" t="s">
        <v>26</v>
      </c>
      <c r="E5" s="94" t="s">
        <v>27</v>
      </c>
      <c r="F5" s="2"/>
    </row>
    <row r="6" spans="1:6" ht="5.25" customHeight="1" hidden="1">
      <c r="A6" s="98"/>
      <c r="B6" s="84"/>
      <c r="C6" s="84"/>
      <c r="D6" s="100"/>
      <c r="E6" s="95"/>
      <c r="F6" s="2"/>
    </row>
    <row r="7" spans="1:6" ht="30.75" customHeight="1" thickBot="1">
      <c r="A7" s="99"/>
      <c r="B7" s="85"/>
      <c r="C7" s="85"/>
      <c r="D7" s="101"/>
      <c r="E7" s="9" t="s">
        <v>14</v>
      </c>
      <c r="F7" s="3"/>
    </row>
    <row r="8" spans="1:6" ht="15" customHeight="1" thickBot="1">
      <c r="A8" s="21">
        <v>1</v>
      </c>
      <c r="B8" s="22">
        <v>2</v>
      </c>
      <c r="C8" s="22">
        <v>3</v>
      </c>
      <c r="D8" s="22">
        <v>4</v>
      </c>
      <c r="E8" s="23">
        <v>5</v>
      </c>
      <c r="F8" s="3"/>
    </row>
    <row r="9" spans="1:6" ht="20.25" customHeight="1" hidden="1">
      <c r="A9" s="7" t="s">
        <v>19</v>
      </c>
      <c r="B9" s="10"/>
      <c r="C9" s="10"/>
      <c r="D9" s="11"/>
      <c r="E9" s="8">
        <f aca="true" t="shared" si="0" ref="E9:E18">C9-B9</f>
        <v>0</v>
      </c>
      <c r="F9" s="3"/>
    </row>
    <row r="10" spans="1:5" ht="21" customHeight="1">
      <c r="A10" s="48" t="s">
        <v>3</v>
      </c>
      <c r="B10" s="53">
        <v>7164.072</v>
      </c>
      <c r="C10" s="53">
        <v>6769.04</v>
      </c>
      <c r="D10" s="53">
        <f aca="true" t="shared" si="1" ref="D10:D18">C10/B10*100</f>
        <v>94.48592923130867</v>
      </c>
      <c r="E10" s="54">
        <f t="shared" si="0"/>
        <v>-395.03200000000015</v>
      </c>
    </row>
    <row r="11" spans="1:5" ht="23.25" customHeight="1">
      <c r="A11" s="48" t="s">
        <v>4</v>
      </c>
      <c r="B11" s="53">
        <v>20621.45</v>
      </c>
      <c r="C11" s="56">
        <v>18620.482</v>
      </c>
      <c r="D11" s="53">
        <f t="shared" si="1"/>
        <v>90.29666682022844</v>
      </c>
      <c r="E11" s="54">
        <f t="shared" si="0"/>
        <v>-2000.9680000000008</v>
      </c>
    </row>
    <row r="12" spans="1:5" ht="22.5" customHeight="1">
      <c r="A12" s="48" t="s">
        <v>5</v>
      </c>
      <c r="B12" s="56">
        <v>8473.736</v>
      </c>
      <c r="C12" s="56">
        <v>8024.267</v>
      </c>
      <c r="D12" s="53">
        <f t="shared" si="1"/>
        <v>94.69573987199978</v>
      </c>
      <c r="E12" s="54">
        <f t="shared" si="0"/>
        <v>-449.46900000000096</v>
      </c>
    </row>
    <row r="13" spans="1:5" ht="24" customHeight="1">
      <c r="A13" s="48" t="s">
        <v>20</v>
      </c>
      <c r="B13" s="56">
        <v>1166.49</v>
      </c>
      <c r="C13" s="56">
        <v>1080.147</v>
      </c>
      <c r="D13" s="53">
        <f t="shared" si="1"/>
        <v>92.59805056194223</v>
      </c>
      <c r="E13" s="54">
        <f t="shared" si="0"/>
        <v>-86.34300000000007</v>
      </c>
    </row>
    <row r="14" spans="1:5" ht="18" customHeight="1">
      <c r="A14" s="48" t="s">
        <v>6</v>
      </c>
      <c r="B14" s="56">
        <v>28.342</v>
      </c>
      <c r="C14" s="56">
        <v>27.256</v>
      </c>
      <c r="D14" s="53">
        <f t="shared" si="1"/>
        <v>96.16823089407947</v>
      </c>
      <c r="E14" s="54">
        <f t="shared" si="0"/>
        <v>-1.0859999999999985</v>
      </c>
    </row>
    <row r="15" spans="1:5" ht="21" customHeight="1" hidden="1">
      <c r="A15" s="48" t="s">
        <v>49</v>
      </c>
      <c r="B15" s="56"/>
      <c r="C15" s="56"/>
      <c r="D15" s="53" t="e">
        <f t="shared" si="1"/>
        <v>#DIV/0!</v>
      </c>
      <c r="E15" s="54">
        <f t="shared" si="0"/>
        <v>0</v>
      </c>
    </row>
    <row r="16" spans="1:6" ht="22.5" customHeight="1">
      <c r="A16" s="48" t="s">
        <v>41</v>
      </c>
      <c r="B16" s="56">
        <v>47530.998</v>
      </c>
      <c r="C16" s="56">
        <v>25999.152</v>
      </c>
      <c r="D16" s="53">
        <f t="shared" si="1"/>
        <v>54.69936061515056</v>
      </c>
      <c r="E16" s="54">
        <f t="shared" si="0"/>
        <v>-21531.846</v>
      </c>
      <c r="F16" s="12"/>
    </row>
    <row r="17" spans="1:5" ht="19.5" customHeight="1">
      <c r="A17" s="30" t="s">
        <v>39</v>
      </c>
      <c r="B17" s="58">
        <v>45505.998</v>
      </c>
      <c r="C17" s="57">
        <v>24043.531</v>
      </c>
      <c r="D17" s="50">
        <f t="shared" si="1"/>
        <v>52.83596021781568</v>
      </c>
      <c r="E17" s="55">
        <f t="shared" si="0"/>
        <v>-21462.467</v>
      </c>
    </row>
    <row r="18" spans="1:5" ht="9" customHeight="1" hidden="1">
      <c r="A18" s="6" t="s">
        <v>36</v>
      </c>
      <c r="B18" s="58">
        <v>11087</v>
      </c>
      <c r="C18" s="50"/>
      <c r="D18" s="50">
        <f t="shared" si="1"/>
        <v>0</v>
      </c>
      <c r="E18" s="55">
        <f t="shared" si="0"/>
        <v>-11087</v>
      </c>
    </row>
    <row r="19" spans="1:5" ht="11.25" customHeight="1" hidden="1">
      <c r="A19" s="30" t="s">
        <v>40</v>
      </c>
      <c r="B19" s="58"/>
      <c r="C19" s="50"/>
      <c r="D19" s="50" t="e">
        <f aca="true" t="shared" si="2" ref="D19:D28">C19/B19*100</f>
        <v>#DIV/0!</v>
      </c>
      <c r="E19" s="55">
        <f aca="true" t="shared" si="3" ref="E19:E28">C19-B19</f>
        <v>0</v>
      </c>
    </row>
    <row r="20" spans="1:5" ht="36.75" customHeight="1" hidden="1">
      <c r="A20" s="30" t="s">
        <v>48</v>
      </c>
      <c r="B20" s="58"/>
      <c r="C20" s="50"/>
      <c r="D20" s="50" t="e">
        <f t="shared" si="2"/>
        <v>#DIV/0!</v>
      </c>
      <c r="E20" s="55">
        <f t="shared" si="3"/>
        <v>0</v>
      </c>
    </row>
    <row r="21" spans="1:5" ht="41.25" customHeight="1">
      <c r="A21" s="48" t="s">
        <v>21</v>
      </c>
      <c r="B21" s="56">
        <v>21203.373</v>
      </c>
      <c r="C21" s="56">
        <v>18591.963</v>
      </c>
      <c r="D21" s="53">
        <f t="shared" si="2"/>
        <v>87.68398782589921</v>
      </c>
      <c r="E21" s="54">
        <f t="shared" si="3"/>
        <v>-2611.41</v>
      </c>
    </row>
    <row r="22" spans="1:5" ht="66.75" customHeight="1" hidden="1">
      <c r="A22" s="48" t="s">
        <v>22</v>
      </c>
      <c r="B22" s="56"/>
      <c r="C22" s="56"/>
      <c r="D22" s="53" t="e">
        <f t="shared" si="2"/>
        <v>#DIV/0!</v>
      </c>
      <c r="E22" s="54">
        <f t="shared" si="3"/>
        <v>0</v>
      </c>
    </row>
    <row r="23" spans="1:5" ht="62.25" customHeight="1" hidden="1">
      <c r="A23" s="49" t="s">
        <v>37</v>
      </c>
      <c r="B23" s="56"/>
      <c r="C23" s="53"/>
      <c r="D23" s="53" t="e">
        <f t="shared" si="2"/>
        <v>#DIV/0!</v>
      </c>
      <c r="E23" s="54">
        <f t="shared" si="3"/>
        <v>0</v>
      </c>
    </row>
    <row r="24" spans="1:5" ht="59.25" customHeight="1">
      <c r="A24" s="48" t="s">
        <v>22</v>
      </c>
      <c r="B24" s="56">
        <v>1409.5</v>
      </c>
      <c r="C24" s="53">
        <v>1307.367</v>
      </c>
      <c r="D24" s="53">
        <f t="shared" si="2"/>
        <v>92.75395530329904</v>
      </c>
      <c r="E24" s="54">
        <f t="shared" si="3"/>
        <v>-102.13300000000004</v>
      </c>
    </row>
    <row r="25" spans="1:5" ht="39.75" customHeight="1">
      <c r="A25" s="48" t="s">
        <v>35</v>
      </c>
      <c r="B25" s="56">
        <v>232.597</v>
      </c>
      <c r="C25" s="56">
        <v>148.562</v>
      </c>
      <c r="D25" s="53">
        <f t="shared" si="2"/>
        <v>63.87098715804589</v>
      </c>
      <c r="E25" s="54">
        <f t="shared" si="3"/>
        <v>-84.035</v>
      </c>
    </row>
    <row r="26" spans="1:5" ht="39.75" customHeight="1" thickBot="1">
      <c r="A26" s="48" t="s">
        <v>23</v>
      </c>
      <c r="B26" s="56">
        <v>2800</v>
      </c>
      <c r="C26" s="56">
        <v>2368.868</v>
      </c>
      <c r="D26" s="53">
        <f t="shared" si="2"/>
        <v>84.60242857142856</v>
      </c>
      <c r="E26" s="54">
        <f t="shared" si="3"/>
        <v>-431.13200000000006</v>
      </c>
    </row>
    <row r="27" spans="1:5" ht="21" customHeight="1" hidden="1" thickBot="1">
      <c r="A27" s="48" t="s">
        <v>24</v>
      </c>
      <c r="B27" s="56"/>
      <c r="C27" s="56"/>
      <c r="D27" s="56" t="e">
        <f t="shared" si="2"/>
        <v>#DIV/0!</v>
      </c>
      <c r="E27" s="56">
        <f t="shared" si="3"/>
        <v>0</v>
      </c>
    </row>
    <row r="28" spans="1:6" ht="31.5" customHeight="1" thickBot="1">
      <c r="A28" s="24" t="s">
        <v>25</v>
      </c>
      <c r="B28" s="38">
        <f>B10+B11+B12+B13+B14+B16+B21+B24+B25+B26+B15+B27</f>
        <v>110630.55799999998</v>
      </c>
      <c r="C28" s="38">
        <f>C10+C11+C12+C13+C14+C16+C21+C24+C25+C26+C15+C27</f>
        <v>82937.104</v>
      </c>
      <c r="D28" s="38">
        <f t="shared" si="2"/>
        <v>74.9676269372157</v>
      </c>
      <c r="E28" s="39">
        <f t="shared" si="3"/>
        <v>-27693.45399999997</v>
      </c>
      <c r="F28" s="66"/>
    </row>
    <row r="29" spans="1:5" ht="41.25" customHeight="1">
      <c r="A29" s="28" t="s">
        <v>12</v>
      </c>
      <c r="B29" s="44">
        <f>B30+B32+B33</f>
        <v>85517.367</v>
      </c>
      <c r="C29" s="44">
        <f>C30+C32+C33</f>
        <v>79375.804</v>
      </c>
      <c r="D29" s="44">
        <f>C29/B29*100</f>
        <v>92.81834413821464</v>
      </c>
      <c r="E29" s="45">
        <f>C29-B29</f>
        <v>-6141.562999999995</v>
      </c>
    </row>
    <row r="30" spans="1:5" ht="90.75" customHeight="1">
      <c r="A30" s="65" t="s">
        <v>30</v>
      </c>
      <c r="B30" s="50">
        <v>739.2</v>
      </c>
      <c r="C30" s="50">
        <v>479.602</v>
      </c>
      <c r="D30" s="51">
        <f>C30/B30*100</f>
        <v>64.88122294372293</v>
      </c>
      <c r="E30" s="52">
        <f>C30-B30</f>
        <v>-259.59800000000007</v>
      </c>
    </row>
    <row r="31" spans="1:5" ht="48" customHeight="1" hidden="1">
      <c r="A31" s="65" t="s">
        <v>31</v>
      </c>
      <c r="B31" s="50"/>
      <c r="C31" s="50"/>
      <c r="D31" s="51" t="e">
        <f>C31/B31*100</f>
        <v>#DIV/0!</v>
      </c>
      <c r="E31" s="52">
        <f>C31-B31</f>
        <v>0</v>
      </c>
    </row>
    <row r="32" spans="1:8" ht="140.25" customHeight="1">
      <c r="A32" s="20" t="s">
        <v>51</v>
      </c>
      <c r="B32" s="50">
        <v>19081.667</v>
      </c>
      <c r="C32" s="50">
        <v>19081.666</v>
      </c>
      <c r="D32" s="51">
        <f>C32/B32*100</f>
        <v>99.99999475936772</v>
      </c>
      <c r="E32" s="52">
        <f>C32-B32</f>
        <v>-0.0010000000002037268</v>
      </c>
      <c r="H32" s="66"/>
    </row>
    <row r="33" spans="1:5" ht="81" customHeight="1">
      <c r="A33" s="65" t="s">
        <v>52</v>
      </c>
      <c r="B33" s="50">
        <v>65696.5</v>
      </c>
      <c r="C33" s="50">
        <v>59814.536</v>
      </c>
      <c r="D33" s="51">
        <f>C33/B33*100</f>
        <v>91.04676200406413</v>
      </c>
      <c r="E33" s="52">
        <f>C33-B33</f>
        <v>-5881.964</v>
      </c>
    </row>
    <row r="34" spans="1:5" ht="62.25" customHeight="1" hidden="1">
      <c r="A34" s="65" t="s">
        <v>33</v>
      </c>
      <c r="B34" s="57"/>
      <c r="C34" s="57"/>
      <c r="D34" s="51"/>
      <c r="E34" s="52"/>
    </row>
    <row r="35" spans="1:5" ht="29.25" customHeight="1" thickBot="1">
      <c r="A35" s="65" t="s">
        <v>55</v>
      </c>
      <c r="B35" s="57">
        <v>570.927</v>
      </c>
      <c r="C35" s="57">
        <v>570.888</v>
      </c>
      <c r="D35" s="51">
        <f>C35/B35*100</f>
        <v>99.99316900409335</v>
      </c>
      <c r="E35" s="52">
        <f>C35-B35</f>
        <v>-0.03899999999998727</v>
      </c>
    </row>
    <row r="36" spans="1:5" ht="30" customHeight="1" thickBot="1">
      <c r="A36" s="24" t="s">
        <v>7</v>
      </c>
      <c r="B36" s="42">
        <f>B28+B29+B35</f>
        <v>196718.85199999998</v>
      </c>
      <c r="C36" s="42">
        <f>C28+C29+C35</f>
        <v>162883.796</v>
      </c>
      <c r="D36" s="42">
        <f>C36/B36*100</f>
        <v>82.8002981635944</v>
      </c>
      <c r="E36" s="43">
        <f>C36-B36</f>
        <v>-33835.05599999998</v>
      </c>
    </row>
    <row r="37" spans="1:5" ht="57" customHeight="1" thickBot="1">
      <c r="A37" s="33" t="s">
        <v>38</v>
      </c>
      <c r="B37" s="46">
        <v>-18560.838</v>
      </c>
      <c r="C37" s="46">
        <v>-16.6</v>
      </c>
      <c r="D37" s="46">
        <f>C37/B37*100</f>
        <v>0.0894356170772031</v>
      </c>
      <c r="E37" s="47">
        <f>C37-B37</f>
        <v>18544.238</v>
      </c>
    </row>
    <row r="38" spans="1:5" ht="32.25" customHeight="1" thickBot="1">
      <c r="A38" s="27" t="s">
        <v>29</v>
      </c>
      <c r="B38" s="38">
        <f>B36+B37</f>
        <v>178158.014</v>
      </c>
      <c r="C38" s="38">
        <f>C36+C37</f>
        <v>162867.196</v>
      </c>
      <c r="D38" s="38">
        <f>C38/B38*100</f>
        <v>91.41727186069777</v>
      </c>
      <c r="E38" s="39">
        <f>C38-B38</f>
        <v>-15290.818</v>
      </c>
    </row>
    <row r="39" spans="1:5" s="14" customFormat="1" ht="27.75" customHeight="1">
      <c r="A39" s="69"/>
      <c r="B39" s="70"/>
      <c r="C39" s="71"/>
      <c r="D39" s="92"/>
      <c r="E39" s="92"/>
    </row>
    <row r="40" spans="1:5" s="14" customFormat="1" ht="21" customHeight="1">
      <c r="A40" s="15"/>
      <c r="B40" s="29"/>
      <c r="C40" s="29"/>
      <c r="D40" s="67"/>
      <c r="E40" s="13"/>
    </row>
    <row r="41" spans="1:5" s="14" customFormat="1" ht="21" customHeight="1">
      <c r="A41" s="93"/>
      <c r="B41" s="93"/>
      <c r="C41" s="15"/>
      <c r="D41" s="15"/>
      <c r="E41" s="13"/>
    </row>
    <row r="42" spans="1:3" ht="12.75">
      <c r="A42" s="72"/>
      <c r="B42" s="4">
        <f>'с-ф  доходи'!B27-' видатки с-ф'!B38</f>
        <v>-1885.3379999999888</v>
      </c>
      <c r="C42" s="73">
        <f>'с-ф  доходи'!C27-' видатки с-ф'!C38</f>
        <v>6227.089590000018</v>
      </c>
    </row>
    <row r="43" spans="2:3" ht="12.75">
      <c r="B43" s="4"/>
      <c r="C43" s="4"/>
    </row>
    <row r="44" spans="2:3" ht="25.5" customHeight="1">
      <c r="B44" s="16">
        <v>0</v>
      </c>
      <c r="C44" s="4">
        <v>6227.087</v>
      </c>
    </row>
    <row r="45" ht="12.75">
      <c r="B45" s="16"/>
    </row>
    <row r="46" spans="2:3" ht="12.75">
      <c r="B46">
        <v>0</v>
      </c>
      <c r="C46" s="66"/>
    </row>
    <row r="48" ht="12.75">
      <c r="B48" s="16"/>
    </row>
  </sheetData>
  <mergeCells count="10">
    <mergeCell ref="D39:E39"/>
    <mergeCell ref="A41:B41"/>
    <mergeCell ref="E5:E6"/>
    <mergeCell ref="A1:E1"/>
    <mergeCell ref="B5:B7"/>
    <mergeCell ref="A5:A7"/>
    <mergeCell ref="C5:C7"/>
    <mergeCell ref="D5:D7"/>
    <mergeCell ref="A3:E3"/>
    <mergeCell ref="A2:E2"/>
  </mergeCells>
  <printOptions horizontalCentered="1" verticalCentered="1"/>
  <pageMargins left="0.5905511811023623" right="0.5118110236220472" top="0.8267716535433072" bottom="0.3937007874015748" header="0.196850393700787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VGorun</cp:lastModifiedBy>
  <cp:lastPrinted>2010-02-03T07:50:54Z</cp:lastPrinted>
  <dcterms:created xsi:type="dcterms:W3CDTF">2003-03-11T08:59:05Z</dcterms:created>
  <dcterms:modified xsi:type="dcterms:W3CDTF">2010-02-03T10:17:03Z</dcterms:modified>
  <cp:category/>
  <cp:version/>
  <cp:contentType/>
  <cp:contentStatus/>
</cp:coreProperties>
</file>