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90" tabRatio="601" activeTab="0"/>
  </bookViews>
  <sheets>
    <sheet name="за 2011р." sheetId="1" r:id="rId1"/>
  </sheets>
  <definedNames>
    <definedName name="_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вс">#REF!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'за 2011р.'!$A:$B,'за 2011р.'!$4:$6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їжд" localSheetId="0" hidden="1">{#N/A,#N/A,FALSE,"Лист4"}</definedName>
    <definedName name="їжд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0">'за 2011р.'!$A$2:$R$56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<sst xmlns="http://schemas.openxmlformats.org/spreadsheetml/2006/main" count="65" uniqueCount="59">
  <si>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</si>
  <si>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</si>
  <si>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</si>
  <si>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</si>
  <si>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Грошове утримання військовослужбовців</t>
  </si>
  <si>
    <t>Нарахування на заробітну плату</t>
  </si>
  <si>
    <t>Продукти харчування</t>
  </si>
  <si>
    <t>Видатки на відрядження</t>
  </si>
  <si>
    <t>Оплата комунальних послуг та енергоносіїв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</si>
  <si>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</si>
  <si>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</si>
  <si>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</si>
  <si>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</si>
  <si>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</si>
  <si>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Субсидії і поточні трансферти</t>
  </si>
  <si>
    <t>Субсидії та поточні трансферти підприємствам (установам, організаціям)</t>
  </si>
  <si>
    <t xml:space="preserve">Поточні трансферти населенню </t>
  </si>
  <si>
    <t>Виплата пенсій і допомоги</t>
  </si>
  <si>
    <t>Інші поточні трансферти населенню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</si>
  <si>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</si>
  <si>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</si>
  <si>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</si>
  <si>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Разом видатків</t>
  </si>
  <si>
    <t>Видатки</t>
  </si>
  <si>
    <t>Капітальне будівництво (придбання)</t>
  </si>
  <si>
    <t>Інше будівництво (придбання)</t>
  </si>
  <si>
    <t>питома вага у загальній сумі видатків</t>
  </si>
  <si>
    <t>Стипендії</t>
  </si>
  <si>
    <t>кек</t>
  </si>
  <si>
    <t>Капітальні трансферти</t>
  </si>
  <si>
    <t>Капітальні трансферти підприємствам ( установам, організаціям)</t>
  </si>
  <si>
    <t>Всього</t>
  </si>
  <si>
    <t>Будівництво (придбання) житла</t>
  </si>
  <si>
    <t>Капітальні трансферти до бюджету розвитку</t>
  </si>
  <si>
    <t>Поточні трансферти органам державного управління інших рівнів</t>
  </si>
  <si>
    <t>Реставрація пам'яток культури, історії та архітектури</t>
  </si>
  <si>
    <t>Медикаменти та перев'язувальні матеріали</t>
  </si>
  <si>
    <t>Реконструкція та реставрація</t>
  </si>
  <si>
    <r>
      <t>Державне управління</t>
    </r>
    <r>
      <rPr>
        <b/>
        <sz val="11"/>
        <rFont val="Times New Roman"/>
        <family val="1"/>
      </rPr>
      <t>(тис.грн.)</t>
    </r>
  </si>
  <si>
    <r>
      <t xml:space="preserve">Фізична культура                 </t>
    </r>
    <r>
      <rPr>
        <b/>
        <sz val="11"/>
        <rFont val="Times New Roman"/>
        <family val="1"/>
      </rPr>
      <t>(тис.грн.</t>
    </r>
    <r>
      <rPr>
        <b/>
        <sz val="16"/>
        <rFont val="Times New Roman"/>
        <family val="1"/>
      </rPr>
      <t>)</t>
    </r>
  </si>
  <si>
    <r>
      <t xml:space="preserve">Освіта                                  </t>
    </r>
    <r>
      <rPr>
        <b/>
        <sz val="11"/>
        <rFont val="Times New Roman"/>
        <family val="1"/>
      </rPr>
      <t>(тис.грн.)</t>
    </r>
  </si>
  <si>
    <t>питома вага у загальній сумі видатків(%)</t>
  </si>
  <si>
    <r>
      <t xml:space="preserve">Власні видатки      </t>
    </r>
    <r>
      <rPr>
        <b/>
        <sz val="11"/>
        <rFont val="Times New Roman"/>
        <family val="1"/>
      </rPr>
      <t xml:space="preserve"> (тис.грн.)</t>
    </r>
  </si>
  <si>
    <r>
      <t xml:space="preserve">Соціальний захист                        </t>
    </r>
    <r>
      <rPr>
        <b/>
        <sz val="11"/>
        <rFont val="Times New Roman"/>
        <family val="1"/>
      </rPr>
      <t xml:space="preserve"> (тис.грн.)</t>
    </r>
  </si>
  <si>
    <r>
      <t xml:space="preserve">Культура                        </t>
    </r>
    <r>
      <rPr>
        <b/>
        <sz val="11"/>
        <rFont val="Times New Roman"/>
        <family val="1"/>
      </rPr>
      <t>(тис.грн.)</t>
    </r>
  </si>
  <si>
    <t>(тис.грн.)</t>
  </si>
  <si>
    <t>(тис.грн)</t>
  </si>
  <si>
    <r>
      <t xml:space="preserve">Охорона здоров'я   </t>
    </r>
    <r>
      <rPr>
        <b/>
        <sz val="11"/>
        <rFont val="Times New Roman"/>
        <family val="1"/>
      </rPr>
      <t>(тис.грн.)</t>
    </r>
  </si>
  <si>
    <t>Придбання товарів і послуг</t>
  </si>
  <si>
    <t xml:space="preserve">Предмети, матеріали, обладнання та інвентар, у тому числі м'який інвентар та обмундирування </t>
  </si>
  <si>
    <t>Оплата послуг (крім комунальних)</t>
  </si>
  <si>
    <t>Інші видатки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</si>
  <si>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</si>
  <si>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</si>
  <si>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реаліз. держ. (регіон.) програм</t>
  </si>
  <si>
    <t>Окремі заходи по реалізації державних (регіональних) програм, не віднесених до заходів розвитку</t>
  </si>
  <si>
    <t>Капітальний ремонт</t>
  </si>
  <si>
    <t>Капітальний ремонт інших об'єктів</t>
  </si>
  <si>
    <r>
      <t xml:space="preserve">Дані про структуру видатків загального фонду </t>
    </r>
    <r>
      <rPr>
        <b/>
        <i/>
        <sz val="18"/>
        <rFont val="Times New Roman"/>
        <family val="1"/>
      </rPr>
      <t>обласного бюджету</t>
    </r>
    <r>
      <rPr>
        <b/>
        <sz val="16"/>
        <rFont val="Times New Roman"/>
        <family val="1"/>
      </rPr>
      <t xml:space="preserve"> за економічною класифікацією за 2011 рік </t>
    </r>
    <r>
      <rPr>
        <b/>
        <i/>
        <sz val="14"/>
        <rFont val="Times New Roman"/>
        <family val="1"/>
      </rPr>
      <t>(тис.грн)</t>
    </r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</si>
</sst>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u val="single"/>
      <sz val="6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53" applyFont="1" applyProtection="1">
      <alignment/>
      <protection/>
    </xf>
    <xf numFmtId="0" fontId="10" fillId="0" borderId="0" xfId="53" applyFont="1" applyProtection="1">
      <alignment/>
      <protection/>
    </xf>
    <xf numFmtId="0" fontId="12" fillId="0" borderId="0" xfId="53" applyFont="1" applyFill="1" applyProtection="1">
      <alignment/>
      <protection/>
    </xf>
    <xf numFmtId="0" fontId="12" fillId="0" borderId="0" xfId="53" applyFont="1" applyProtection="1">
      <alignment/>
      <protection/>
    </xf>
    <xf numFmtId="0" fontId="13" fillId="0" borderId="0" xfId="0" applyFont="1" applyAlignment="1" applyProtection="1">
      <alignment/>
      <protection/>
    </xf>
    <xf numFmtId="168" fontId="12" fillId="0" borderId="0" xfId="53" applyNumberFormat="1" applyFont="1" applyProtection="1">
      <alignment/>
      <protection/>
    </xf>
    <xf numFmtId="0" fontId="7" fillId="0" borderId="0" xfId="53" applyFont="1" applyAlignment="1" applyProtection="1">
      <alignment/>
      <protection/>
    </xf>
    <xf numFmtId="0" fontId="11" fillId="0" borderId="0" xfId="53" applyFont="1" applyProtection="1">
      <alignment/>
      <protection/>
    </xf>
    <xf numFmtId="169" fontId="11" fillId="0" borderId="10" xfId="53" applyNumberFormat="1" applyFont="1" applyBorder="1" applyProtection="1">
      <alignment/>
      <protection/>
    </xf>
    <xf numFmtId="169" fontId="11" fillId="0" borderId="11" xfId="53" applyNumberFormat="1" applyFont="1" applyBorder="1" applyProtection="1">
      <alignment/>
      <protection/>
    </xf>
    <xf numFmtId="169" fontId="12" fillId="0" borderId="12" xfId="0" applyNumberFormat="1" applyFont="1" applyBorder="1" applyAlignment="1" applyProtection="1">
      <alignment/>
      <protection/>
    </xf>
    <xf numFmtId="169" fontId="12" fillId="0" borderId="13" xfId="0" applyNumberFormat="1" applyFont="1" applyBorder="1" applyAlignment="1" applyProtection="1">
      <alignment/>
      <protection/>
    </xf>
    <xf numFmtId="169" fontId="12" fillId="0" borderId="14" xfId="0" applyNumberFormat="1" applyFont="1" applyBorder="1" applyAlignment="1" applyProtection="1">
      <alignment/>
      <protection/>
    </xf>
    <xf numFmtId="0" fontId="16" fillId="0" borderId="0" xfId="53" applyFont="1" applyProtection="1">
      <alignment/>
      <protection/>
    </xf>
    <xf numFmtId="0" fontId="12" fillId="0" borderId="15" xfId="53" applyFont="1" applyBorder="1" applyProtection="1">
      <alignment/>
      <protection/>
    </xf>
    <xf numFmtId="168" fontId="12" fillId="0" borderId="13" xfId="53" applyNumberFormat="1" applyFont="1" applyBorder="1" applyProtection="1">
      <alignment/>
      <protection/>
    </xf>
    <xf numFmtId="168" fontId="12" fillId="0" borderId="16" xfId="53" applyNumberFormat="1" applyFont="1" applyBorder="1" applyProtection="1">
      <alignment/>
      <protection/>
    </xf>
    <xf numFmtId="169" fontId="12" fillId="0" borderId="17" xfId="0" applyNumberFormat="1" applyFont="1" applyBorder="1" applyAlignment="1" applyProtection="1">
      <alignment/>
      <protection/>
    </xf>
    <xf numFmtId="169" fontId="12" fillId="0" borderId="15" xfId="0" applyNumberFormat="1" applyFont="1" applyBorder="1" applyAlignment="1" applyProtection="1">
      <alignment/>
      <protection/>
    </xf>
    <xf numFmtId="169" fontId="12" fillId="0" borderId="18" xfId="0" applyNumberFormat="1" applyFont="1" applyBorder="1" applyAlignment="1" applyProtection="1">
      <alignment/>
      <protection/>
    </xf>
    <xf numFmtId="168" fontId="12" fillId="0" borderId="15" xfId="53" applyNumberFormat="1" applyFont="1" applyBorder="1" applyProtection="1">
      <alignment/>
      <protection/>
    </xf>
    <xf numFmtId="168" fontId="12" fillId="0" borderId="19" xfId="53" applyNumberFormat="1" applyFont="1" applyBorder="1" applyProtection="1">
      <alignment/>
      <protection/>
    </xf>
    <xf numFmtId="2" fontId="12" fillId="0" borderId="20" xfId="53" applyNumberFormat="1" applyFont="1" applyBorder="1" applyProtection="1">
      <alignment/>
      <protection/>
    </xf>
    <xf numFmtId="0" fontId="12" fillId="0" borderId="0" xfId="53" applyFont="1" applyBorder="1" applyProtection="1">
      <alignment/>
      <protection/>
    </xf>
    <xf numFmtId="0" fontId="7" fillId="0" borderId="0" xfId="53" applyFont="1" applyAlignment="1" applyProtection="1">
      <alignment vertical="center" wrapText="1"/>
      <protection/>
    </xf>
    <xf numFmtId="0" fontId="15" fillId="0" borderId="21" xfId="53" applyFont="1" applyBorder="1" applyAlignment="1" applyProtection="1">
      <alignment horizontal="center" wrapText="1"/>
      <protection/>
    </xf>
    <xf numFmtId="0" fontId="14" fillId="0" borderId="22" xfId="53" applyFont="1" applyBorder="1" applyAlignment="1" applyProtection="1">
      <alignment horizontal="left" wrapText="1"/>
      <protection/>
    </xf>
    <xf numFmtId="0" fontId="18" fillId="0" borderId="22" xfId="53" applyFont="1" applyBorder="1" applyAlignment="1" applyProtection="1">
      <alignment wrapText="1"/>
      <protection/>
    </xf>
    <xf numFmtId="0" fontId="18" fillId="33" borderId="22" xfId="53" applyFont="1" applyFill="1" applyBorder="1" applyAlignment="1" applyProtection="1">
      <alignment horizontal="left" wrapText="1"/>
      <protection/>
    </xf>
    <xf numFmtId="0" fontId="14" fillId="0" borderId="22" xfId="53" applyFont="1" applyBorder="1" applyAlignment="1" applyProtection="1">
      <alignment vertical="top" wrapText="1"/>
      <protection/>
    </xf>
    <xf numFmtId="0" fontId="14" fillId="0" borderId="22" xfId="53" applyFont="1" applyBorder="1" applyAlignment="1" applyProtection="1">
      <alignment wrapText="1"/>
      <protection/>
    </xf>
    <xf numFmtId="0" fontId="18" fillId="33" borderId="23" xfId="53" applyFont="1" applyFill="1" applyBorder="1" applyAlignment="1" applyProtection="1">
      <alignment horizontal="left" wrapText="1"/>
      <protection/>
    </xf>
    <xf numFmtId="0" fontId="14" fillId="0" borderId="22" xfId="53" applyFont="1" applyBorder="1" applyProtection="1">
      <alignment/>
      <protection/>
    </xf>
    <xf numFmtId="0" fontId="14" fillId="0" borderId="24" xfId="53" applyFont="1" applyBorder="1" applyProtection="1">
      <alignment/>
      <protection/>
    </xf>
    <xf numFmtId="0" fontId="14" fillId="0" borderId="19" xfId="53" applyFont="1" applyBorder="1" applyProtection="1">
      <alignment/>
      <protection/>
    </xf>
    <xf numFmtId="0" fontId="14" fillId="0" borderId="25" xfId="53" applyFont="1" applyBorder="1" applyProtection="1">
      <alignment/>
      <protection/>
    </xf>
    <xf numFmtId="0" fontId="14" fillId="0" borderId="16" xfId="53" applyFont="1" applyBorder="1" applyProtection="1">
      <alignment/>
      <protection/>
    </xf>
    <xf numFmtId="0" fontId="14" fillId="0" borderId="26" xfId="53" applyFont="1" applyBorder="1" applyProtection="1">
      <alignment/>
      <protection/>
    </xf>
    <xf numFmtId="168" fontId="14" fillId="0" borderId="25" xfId="53" applyNumberFormat="1" applyFont="1" applyBorder="1" applyProtection="1">
      <alignment/>
      <protection/>
    </xf>
    <xf numFmtId="0" fontId="9" fillId="0" borderId="27" xfId="53" applyFont="1" applyBorder="1" applyProtection="1">
      <alignment/>
      <protection/>
    </xf>
    <xf numFmtId="0" fontId="9" fillId="0" borderId="21" xfId="53" applyFont="1" applyFill="1" applyBorder="1" applyAlignment="1" applyProtection="1">
      <alignment horizontal="center"/>
      <protection/>
    </xf>
    <xf numFmtId="0" fontId="9" fillId="0" borderId="22" xfId="53" applyFont="1" applyFill="1" applyBorder="1" applyAlignment="1" applyProtection="1">
      <alignment horizontal="center"/>
      <protection/>
    </xf>
    <xf numFmtId="0" fontId="10" fillId="0" borderId="22" xfId="53" applyFont="1" applyFill="1" applyBorder="1" applyAlignment="1" applyProtection="1">
      <alignment horizontal="center"/>
      <protection/>
    </xf>
    <xf numFmtId="0" fontId="10" fillId="0" borderId="23" xfId="53" applyFont="1" applyFill="1" applyBorder="1" applyAlignment="1" applyProtection="1">
      <alignment horizontal="center"/>
      <protection/>
    </xf>
    <xf numFmtId="0" fontId="10" fillId="0" borderId="22" xfId="53" applyFont="1" applyBorder="1" applyAlignment="1" applyProtection="1">
      <alignment horizontal="center"/>
      <protection/>
    </xf>
    <xf numFmtId="0" fontId="15" fillId="0" borderId="0" xfId="53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7" fillId="0" borderId="23" xfId="53" applyFont="1" applyBorder="1" applyAlignment="1" applyProtection="1">
      <alignment horizontal="left" wrapText="1"/>
      <protection/>
    </xf>
    <xf numFmtId="0" fontId="9" fillId="0" borderId="23" xfId="53" applyFont="1" applyFill="1" applyBorder="1" applyAlignment="1" applyProtection="1">
      <alignment horizontal="center"/>
      <protection/>
    </xf>
    <xf numFmtId="0" fontId="18" fillId="0" borderId="21" xfId="53" applyFont="1" applyBorder="1" applyAlignment="1" applyProtection="1">
      <alignment wrapText="1"/>
      <protection/>
    </xf>
    <xf numFmtId="0" fontId="10" fillId="0" borderId="21" xfId="53" applyFont="1" applyFill="1" applyBorder="1" applyAlignment="1" applyProtection="1">
      <alignment horizontal="center"/>
      <protection/>
    </xf>
    <xf numFmtId="0" fontId="15" fillId="0" borderId="27" xfId="53" applyFont="1" applyBorder="1" applyAlignment="1" applyProtection="1">
      <alignment horizontal="left" wrapText="1"/>
      <protection/>
    </xf>
    <xf numFmtId="0" fontId="9" fillId="0" borderId="27" xfId="53" applyFont="1" applyFill="1" applyBorder="1" applyAlignment="1" applyProtection="1">
      <alignment horizontal="center"/>
      <protection/>
    </xf>
    <xf numFmtId="0" fontId="14" fillId="0" borderId="23" xfId="53" applyFont="1" applyBorder="1" applyAlignment="1" applyProtection="1">
      <alignment horizontal="left" wrapText="1"/>
      <protection/>
    </xf>
    <xf numFmtId="0" fontId="18" fillId="33" borderId="21" xfId="53" applyFont="1" applyFill="1" applyBorder="1" applyAlignment="1" applyProtection="1">
      <alignment horizontal="left" wrapText="1"/>
      <protection/>
    </xf>
    <xf numFmtId="0" fontId="14" fillId="0" borderId="21" xfId="53" applyFont="1" applyBorder="1" applyAlignment="1" applyProtection="1">
      <alignment horizontal="left" wrapText="1"/>
      <protection/>
    </xf>
    <xf numFmtId="0" fontId="17" fillId="0" borderId="27" xfId="53" applyFont="1" applyBorder="1" applyAlignment="1" applyProtection="1">
      <alignment horizontal="left" wrapText="1"/>
      <protection/>
    </xf>
    <xf numFmtId="0" fontId="17" fillId="0" borderId="21" xfId="53" applyFont="1" applyBorder="1" applyAlignment="1" applyProtection="1">
      <alignment horizontal="left" wrapText="1"/>
      <protection/>
    </xf>
    <xf numFmtId="0" fontId="15" fillId="0" borderId="27" xfId="53" applyFont="1" applyBorder="1" applyAlignment="1" applyProtection="1">
      <alignment horizont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18" fillId="0" borderId="28" xfId="53" applyFont="1" applyBorder="1" applyAlignment="1" applyProtection="1">
      <alignment horizontal="left" wrapText="1"/>
      <protection/>
    </xf>
    <xf numFmtId="0" fontId="9" fillId="0" borderId="22" xfId="53" applyFont="1" applyBorder="1" applyAlignment="1" applyProtection="1">
      <alignment horizontal="center"/>
      <protection/>
    </xf>
    <xf numFmtId="169" fontId="22" fillId="0" borderId="10" xfId="53" applyNumberFormat="1" applyFont="1" applyBorder="1" applyProtection="1">
      <alignment/>
      <protection/>
    </xf>
    <xf numFmtId="169" fontId="22" fillId="0" borderId="11" xfId="53" applyNumberFormat="1" applyFont="1" applyBorder="1" applyProtection="1">
      <alignment/>
      <protection/>
    </xf>
    <xf numFmtId="169" fontId="22" fillId="0" borderId="29" xfId="53" applyNumberFormat="1" applyFont="1" applyFill="1" applyBorder="1" applyAlignment="1" applyProtection="1">
      <alignment horizontal="right"/>
      <protection/>
    </xf>
    <xf numFmtId="169" fontId="22" fillId="0" borderId="10" xfId="0" applyNumberFormat="1" applyFont="1" applyBorder="1" applyAlignment="1" applyProtection="1">
      <alignment/>
      <protection/>
    </xf>
    <xf numFmtId="169" fontId="22" fillId="0" borderId="11" xfId="0" applyNumberFormat="1" applyFont="1" applyBorder="1" applyAlignment="1" applyProtection="1">
      <alignment/>
      <protection/>
    </xf>
    <xf numFmtId="169" fontId="22" fillId="0" borderId="29" xfId="0" applyNumberFormat="1" applyFont="1" applyBorder="1" applyAlignment="1" applyProtection="1">
      <alignment/>
      <protection/>
    </xf>
    <xf numFmtId="169" fontId="23" fillId="0" borderId="30" xfId="53" applyNumberFormat="1" applyFont="1" applyFill="1" applyBorder="1" applyAlignment="1" applyProtection="1">
      <alignment horizontal="right"/>
      <protection/>
    </xf>
    <xf numFmtId="169" fontId="23" fillId="0" borderId="31" xfId="0" applyNumberFormat="1" applyFont="1" applyBorder="1" applyAlignment="1" applyProtection="1">
      <alignment/>
      <protection/>
    </xf>
    <xf numFmtId="169" fontId="23" fillId="0" borderId="32" xfId="0" applyNumberFormat="1" applyFont="1" applyBorder="1" applyAlignment="1" applyProtection="1">
      <alignment/>
      <protection/>
    </xf>
    <xf numFmtId="169" fontId="23" fillId="0" borderId="33" xfId="0" applyNumberFormat="1" applyFont="1" applyBorder="1" applyAlignment="1" applyProtection="1">
      <alignment/>
      <protection/>
    </xf>
    <xf numFmtId="169" fontId="22" fillId="0" borderId="33" xfId="0" applyNumberFormat="1" applyFont="1" applyBorder="1" applyAlignment="1" applyProtection="1">
      <alignment/>
      <protection/>
    </xf>
    <xf numFmtId="169" fontId="22" fillId="0" borderId="32" xfId="0" applyNumberFormat="1" applyFont="1" applyBorder="1" applyAlignment="1" applyProtection="1">
      <alignment/>
      <protection/>
    </xf>
    <xf numFmtId="168" fontId="23" fillId="0" borderId="0" xfId="0" applyNumberFormat="1" applyFont="1" applyAlignment="1">
      <alignment/>
    </xf>
    <xf numFmtId="168" fontId="23" fillId="0" borderId="34" xfId="0" applyNumberFormat="1" applyFont="1" applyBorder="1" applyAlignment="1">
      <alignment/>
    </xf>
    <xf numFmtId="169" fontId="23" fillId="0" borderId="34" xfId="0" applyNumberFormat="1" applyFont="1" applyBorder="1" applyAlignment="1" applyProtection="1">
      <alignment/>
      <protection/>
    </xf>
    <xf numFmtId="169" fontId="23" fillId="0" borderId="12" xfId="0" applyNumberFormat="1" applyFont="1" applyBorder="1" applyAlignment="1" applyProtection="1">
      <alignment/>
      <protection/>
    </xf>
    <xf numFmtId="169" fontId="22" fillId="0" borderId="35" xfId="0" applyNumberFormat="1" applyFont="1" applyBorder="1" applyAlignment="1">
      <alignment/>
    </xf>
    <xf numFmtId="169" fontId="22" fillId="0" borderId="12" xfId="0" applyNumberFormat="1" applyFont="1" applyBorder="1" applyAlignment="1" applyProtection="1">
      <alignment/>
      <protection/>
    </xf>
    <xf numFmtId="168" fontId="23" fillId="0" borderId="36" xfId="0" applyNumberFormat="1" applyFont="1" applyBorder="1" applyAlignment="1">
      <alignment/>
    </xf>
    <xf numFmtId="169" fontId="23" fillId="0" borderId="36" xfId="0" applyNumberFormat="1" applyFont="1" applyBorder="1" applyAlignment="1" applyProtection="1">
      <alignment/>
      <protection/>
    </xf>
    <xf numFmtId="168" fontId="23" fillId="0" borderId="36" xfId="0" applyNumberFormat="1" applyFont="1" applyBorder="1" applyAlignment="1" applyProtection="1">
      <alignment/>
      <protection/>
    </xf>
    <xf numFmtId="169" fontId="23" fillId="0" borderId="13" xfId="0" applyNumberFormat="1" applyFont="1" applyBorder="1" applyAlignment="1" applyProtection="1">
      <alignment/>
      <protection/>
    </xf>
    <xf numFmtId="168" fontId="23" fillId="0" borderId="37" xfId="0" applyNumberFormat="1" applyFont="1" applyBorder="1" applyAlignment="1" applyProtection="1">
      <alignment/>
      <protection/>
    </xf>
    <xf numFmtId="169" fontId="22" fillId="0" borderId="37" xfId="0" applyNumberFormat="1" applyFont="1" applyBorder="1" applyAlignment="1">
      <alignment/>
    </xf>
    <xf numFmtId="169" fontId="22" fillId="0" borderId="13" xfId="0" applyNumberFormat="1" applyFont="1" applyBorder="1" applyAlignment="1" applyProtection="1">
      <alignment/>
      <protection/>
    </xf>
    <xf numFmtId="169" fontId="23" fillId="0" borderId="38" xfId="0" applyNumberFormat="1" applyFont="1" applyBorder="1" applyAlignment="1" applyProtection="1">
      <alignment/>
      <protection/>
    </xf>
    <xf numFmtId="169" fontId="23" fillId="0" borderId="14" xfId="0" applyNumberFormat="1" applyFont="1" applyBorder="1" applyAlignment="1" applyProtection="1">
      <alignment/>
      <protection/>
    </xf>
    <xf numFmtId="169" fontId="22" fillId="0" borderId="0" xfId="0" applyNumberFormat="1" applyFont="1" applyAlignment="1">
      <alignment/>
    </xf>
    <xf numFmtId="169" fontId="22" fillId="0" borderId="14" xfId="0" applyNumberFormat="1" applyFont="1" applyBorder="1" applyAlignment="1" applyProtection="1">
      <alignment/>
      <protection/>
    </xf>
    <xf numFmtId="168" fontId="22" fillId="0" borderId="10" xfId="0" applyNumberFormat="1" applyFont="1" applyBorder="1" applyAlignment="1" applyProtection="1">
      <alignment/>
      <protection/>
    </xf>
    <xf numFmtId="168" fontId="23" fillId="0" borderId="35" xfId="0" applyNumberFormat="1" applyFont="1" applyBorder="1" applyAlignment="1">
      <alignment/>
    </xf>
    <xf numFmtId="168" fontId="23" fillId="0" borderId="37" xfId="0" applyNumberFormat="1" applyFont="1" applyBorder="1" applyAlignment="1">
      <alignment/>
    </xf>
    <xf numFmtId="169" fontId="21" fillId="0" borderId="0" xfId="0" applyNumberFormat="1" applyFont="1" applyAlignment="1">
      <alignment/>
    </xf>
    <xf numFmtId="168" fontId="23" fillId="0" borderId="38" xfId="0" applyNumberFormat="1" applyFont="1" applyBorder="1" applyAlignment="1" applyProtection="1">
      <alignment/>
      <protection/>
    </xf>
    <xf numFmtId="168" fontId="23" fillId="0" borderId="39" xfId="0" applyNumberFormat="1" applyFont="1" applyBorder="1" applyAlignment="1" applyProtection="1">
      <alignment/>
      <protection/>
    </xf>
    <xf numFmtId="169" fontId="22" fillId="0" borderId="39" xfId="0" applyNumberFormat="1" applyFont="1" applyBorder="1" applyAlignment="1" applyProtection="1">
      <alignment/>
      <protection/>
    </xf>
    <xf numFmtId="169" fontId="22" fillId="0" borderId="37" xfId="0" applyNumberFormat="1" applyFont="1" applyBorder="1" applyAlignment="1" applyProtection="1">
      <alignment/>
      <protection/>
    </xf>
    <xf numFmtId="168" fontId="23" fillId="0" borderId="15" xfId="53" applyNumberFormat="1" applyFont="1" applyBorder="1" applyProtection="1">
      <alignment/>
      <protection/>
    </xf>
    <xf numFmtId="168" fontId="23" fillId="0" borderId="36" xfId="53" applyNumberFormat="1" applyFont="1" applyBorder="1" applyProtection="1">
      <alignment/>
      <protection/>
    </xf>
    <xf numFmtId="0" fontId="23" fillId="0" borderId="13" xfId="53" applyFont="1" applyBorder="1" applyProtection="1">
      <alignment/>
      <protection/>
    </xf>
    <xf numFmtId="168" fontId="22" fillId="0" borderId="13" xfId="53" applyNumberFormat="1" applyFont="1" applyBorder="1" applyProtection="1">
      <alignment/>
      <protection/>
    </xf>
    <xf numFmtId="168" fontId="23" fillId="0" borderId="13" xfId="53" applyNumberFormat="1" applyFont="1" applyBorder="1" applyProtection="1">
      <alignment/>
      <protection/>
    </xf>
    <xf numFmtId="168" fontId="23" fillId="0" borderId="37" xfId="53" applyNumberFormat="1" applyFont="1" applyBorder="1" applyProtection="1">
      <alignment/>
      <protection/>
    </xf>
    <xf numFmtId="168" fontId="22" fillId="0" borderId="16" xfId="53" applyNumberFormat="1" applyFont="1" applyBorder="1" applyProtection="1">
      <alignment/>
      <protection/>
    </xf>
    <xf numFmtId="0" fontId="18" fillId="33" borderId="24" xfId="53" applyFont="1" applyFill="1" applyBorder="1" applyAlignment="1" applyProtection="1">
      <alignment horizontal="left" wrapText="1"/>
      <protection/>
    </xf>
    <xf numFmtId="0" fontId="10" fillId="0" borderId="24" xfId="53" applyFont="1" applyFill="1" applyBorder="1" applyAlignment="1" applyProtection="1">
      <alignment horizontal="center"/>
      <protection/>
    </xf>
    <xf numFmtId="169" fontId="23" fillId="0" borderId="25" xfId="0" applyNumberFormat="1" applyFont="1" applyBorder="1" applyAlignment="1" applyProtection="1">
      <alignment/>
      <protection/>
    </xf>
    <xf numFmtId="169" fontId="23" fillId="0" borderId="16" xfId="0" applyNumberFormat="1" applyFont="1" applyBorder="1" applyAlignment="1" applyProtection="1">
      <alignment/>
      <protection/>
    </xf>
    <xf numFmtId="169" fontId="22" fillId="0" borderId="26" xfId="0" applyNumberFormat="1" applyFont="1" applyBorder="1" applyAlignment="1">
      <alignment/>
    </xf>
    <xf numFmtId="169" fontId="22" fillId="0" borderId="16" xfId="0" applyNumberFormat="1" applyFont="1" applyBorder="1" applyAlignment="1" applyProtection="1">
      <alignment/>
      <protection/>
    </xf>
    <xf numFmtId="0" fontId="18" fillId="0" borderId="21" xfId="53" applyFont="1" applyBorder="1" applyAlignment="1" applyProtection="1">
      <alignment horizontal="left" wrapText="1"/>
      <protection/>
    </xf>
    <xf numFmtId="169" fontId="22" fillId="0" borderId="29" xfId="0" applyNumberFormat="1" applyFont="1" applyBorder="1" applyAlignment="1">
      <alignment/>
    </xf>
    <xf numFmtId="0" fontId="10" fillId="0" borderId="28" xfId="53" applyFont="1" applyFill="1" applyBorder="1" applyAlignment="1" applyProtection="1">
      <alignment horizontal="center"/>
      <protection/>
    </xf>
    <xf numFmtId="168" fontId="22" fillId="0" borderId="36" xfId="0" applyNumberFormat="1" applyFont="1" applyBorder="1" applyAlignment="1" applyProtection="1">
      <alignment/>
      <protection/>
    </xf>
    <xf numFmtId="168" fontId="23" fillId="0" borderId="40" xfId="0" applyNumberFormat="1" applyFont="1" applyBorder="1" applyAlignment="1">
      <alignment/>
    </xf>
    <xf numFmtId="169" fontId="22" fillId="0" borderId="35" xfId="0" applyNumberFormat="1" applyFont="1" applyFill="1" applyBorder="1" applyAlignment="1">
      <alignment/>
    </xf>
    <xf numFmtId="169" fontId="22" fillId="0" borderId="26" xfId="53" applyNumberFormat="1" applyFont="1" applyBorder="1" applyProtection="1">
      <alignment/>
      <protection/>
    </xf>
    <xf numFmtId="0" fontId="26" fillId="0" borderId="0" xfId="53" applyFont="1" applyBorder="1" applyAlignment="1" applyProtection="1">
      <alignment vertical="center" wrapText="1"/>
      <protection/>
    </xf>
    <xf numFmtId="0" fontId="10" fillId="0" borderId="0" xfId="53" applyFont="1" applyAlignment="1" applyProtection="1">
      <alignment horizontal="right"/>
      <protection/>
    </xf>
    <xf numFmtId="169" fontId="22" fillId="0" borderId="41" xfId="0" applyNumberFormat="1" applyFont="1" applyBorder="1" applyAlignment="1" applyProtection="1">
      <alignment/>
      <protection/>
    </xf>
    <xf numFmtId="169" fontId="23" fillId="0" borderId="30" xfId="0" applyNumberFormat="1" applyFont="1" applyBorder="1" applyAlignment="1" applyProtection="1">
      <alignment/>
      <protection/>
    </xf>
    <xf numFmtId="168" fontId="23" fillId="0" borderId="15" xfId="0" applyNumberFormat="1" applyFont="1" applyBorder="1" applyAlignment="1" applyProtection="1">
      <alignment/>
      <protection/>
    </xf>
    <xf numFmtId="168" fontId="23" fillId="0" borderId="18" xfId="0" applyNumberFormat="1" applyFont="1" applyBorder="1" applyAlignment="1" applyProtection="1">
      <alignment/>
      <protection/>
    </xf>
    <xf numFmtId="168" fontId="23" fillId="0" borderId="15" xfId="0" applyNumberFormat="1" applyFont="1" applyBorder="1" applyAlignment="1">
      <alignment/>
    </xf>
    <xf numFmtId="169" fontId="22" fillId="0" borderId="42" xfId="53" applyNumberFormat="1" applyFont="1" applyBorder="1" applyProtection="1">
      <alignment/>
      <protection/>
    </xf>
    <xf numFmtId="169" fontId="22" fillId="0" borderId="42" xfId="0" applyNumberFormat="1" applyFont="1" applyBorder="1" applyAlignment="1" applyProtection="1">
      <alignment/>
      <protection/>
    </xf>
    <xf numFmtId="169" fontId="23" fillId="0" borderId="43" xfId="0" applyNumberFormat="1" applyFont="1" applyBorder="1" applyAlignment="1" applyProtection="1">
      <alignment/>
      <protection/>
    </xf>
    <xf numFmtId="169" fontId="23" fillId="0" borderId="44" xfId="0" applyNumberFormat="1" applyFont="1" applyBorder="1" applyAlignment="1" applyProtection="1">
      <alignment/>
      <protection/>
    </xf>
    <xf numFmtId="169" fontId="23" fillId="0" borderId="45" xfId="0" applyNumberFormat="1" applyFont="1" applyBorder="1" applyAlignment="1" applyProtection="1">
      <alignment/>
      <protection/>
    </xf>
    <xf numFmtId="169" fontId="23" fillId="0" borderId="46" xfId="0" applyNumberFormat="1" applyFont="1" applyBorder="1" applyAlignment="1" applyProtection="1">
      <alignment/>
      <protection/>
    </xf>
    <xf numFmtId="169" fontId="23" fillId="0" borderId="47" xfId="0" applyNumberFormat="1" applyFont="1" applyBorder="1" applyAlignment="1" applyProtection="1">
      <alignment/>
      <protection/>
    </xf>
    <xf numFmtId="168" fontId="23" fillId="0" borderId="45" xfId="53" applyNumberFormat="1" applyFont="1" applyBorder="1" applyProtection="1">
      <alignment/>
      <protection/>
    </xf>
    <xf numFmtId="0" fontId="14" fillId="0" borderId="47" xfId="53" applyFont="1" applyBorder="1" applyProtection="1">
      <alignment/>
      <protection/>
    </xf>
    <xf numFmtId="168" fontId="23" fillId="0" borderId="30" xfId="0" applyNumberFormat="1" applyFont="1" applyBorder="1" applyAlignment="1">
      <alignment/>
    </xf>
    <xf numFmtId="169" fontId="21" fillId="33" borderId="42" xfId="0" applyNumberFormat="1" applyFont="1" applyFill="1" applyBorder="1" applyAlignment="1" applyProtection="1">
      <alignment horizontal="right"/>
      <protection/>
    </xf>
    <xf numFmtId="169" fontId="24" fillId="33" borderId="42" xfId="0" applyNumberFormat="1" applyFont="1" applyFill="1" applyBorder="1" applyAlignment="1" applyProtection="1">
      <alignment horizontal="right"/>
      <protection/>
    </xf>
    <xf numFmtId="169" fontId="24" fillId="33" borderId="44" xfId="0" applyNumberFormat="1" applyFont="1" applyFill="1" applyBorder="1" applyAlignment="1" applyProtection="1">
      <alignment horizontal="right"/>
      <protection/>
    </xf>
    <xf numFmtId="169" fontId="24" fillId="33" borderId="45" xfId="0" applyNumberFormat="1" applyFont="1" applyFill="1" applyBorder="1" applyAlignment="1" applyProtection="1">
      <alignment horizontal="right"/>
      <protection/>
    </xf>
    <xf numFmtId="169" fontId="24" fillId="33" borderId="46" xfId="0" applyNumberFormat="1" applyFont="1" applyFill="1" applyBorder="1" applyAlignment="1" applyProtection="1">
      <alignment horizontal="right"/>
      <protection/>
    </xf>
    <xf numFmtId="169" fontId="24" fillId="33" borderId="47" xfId="0" applyNumberFormat="1" applyFont="1" applyFill="1" applyBorder="1" applyAlignment="1" applyProtection="1">
      <alignment horizontal="right"/>
      <protection/>
    </xf>
    <xf numFmtId="169" fontId="24" fillId="33" borderId="43" xfId="0" applyNumberFormat="1" applyFont="1" applyFill="1" applyBorder="1" applyAlignment="1" applyProtection="1">
      <alignment horizontal="right"/>
      <protection/>
    </xf>
    <xf numFmtId="169" fontId="24" fillId="33" borderId="48" xfId="0" applyNumberFormat="1" applyFont="1" applyFill="1" applyBorder="1" applyAlignment="1" applyProtection="1">
      <alignment horizontal="right"/>
      <protection/>
    </xf>
    <xf numFmtId="0" fontId="23" fillId="0" borderId="45" xfId="53" applyFont="1" applyBorder="1" applyProtection="1">
      <alignment/>
      <protection/>
    </xf>
    <xf numFmtId="169" fontId="23" fillId="0" borderId="33" xfId="53" applyNumberFormat="1" applyFont="1" applyFill="1" applyBorder="1" applyAlignment="1" applyProtection="1">
      <alignment horizontal="right"/>
      <protection/>
    </xf>
    <xf numFmtId="168" fontId="23" fillId="0" borderId="37" xfId="53" applyNumberFormat="1" applyFont="1" applyFill="1" applyBorder="1" applyAlignment="1" applyProtection="1">
      <alignment horizontal="right"/>
      <protection/>
    </xf>
    <xf numFmtId="168" fontId="23" fillId="0" borderId="39" xfId="0" applyNumberFormat="1" applyFont="1" applyBorder="1" applyAlignment="1">
      <alignment/>
    </xf>
    <xf numFmtId="168" fontId="22" fillId="0" borderId="29" xfId="53" applyNumberFormat="1" applyFont="1" applyFill="1" applyBorder="1" applyAlignment="1" applyProtection="1">
      <alignment horizontal="right"/>
      <protection/>
    </xf>
    <xf numFmtId="168" fontId="23" fillId="0" borderId="26" xfId="53" applyNumberFormat="1" applyFont="1" applyFill="1" applyBorder="1" applyAlignment="1" applyProtection="1">
      <alignment horizontal="right"/>
      <protection/>
    </xf>
    <xf numFmtId="168" fontId="23" fillId="0" borderId="33" xfId="53" applyNumberFormat="1" applyFont="1" applyFill="1" applyBorder="1" applyAlignment="1" applyProtection="1">
      <alignment horizontal="right"/>
      <protection/>
    </xf>
    <xf numFmtId="168" fontId="23" fillId="0" borderId="39" xfId="53" applyNumberFormat="1" applyFont="1" applyFill="1" applyBorder="1" applyAlignment="1" applyProtection="1">
      <alignment horizontal="right"/>
      <protection/>
    </xf>
    <xf numFmtId="168" fontId="23" fillId="0" borderId="35" xfId="53" applyNumberFormat="1" applyFont="1" applyFill="1" applyBorder="1" applyAlignment="1" applyProtection="1">
      <alignment horizontal="right"/>
      <protection/>
    </xf>
    <xf numFmtId="168" fontId="23" fillId="0" borderId="33" xfId="0" applyNumberFormat="1" applyFont="1" applyBorder="1" applyAlignment="1">
      <alignment/>
    </xf>
    <xf numFmtId="0" fontId="10" fillId="0" borderId="24" xfId="53" applyFont="1" applyBorder="1" applyAlignment="1" applyProtection="1">
      <alignment horizontal="center"/>
      <protection/>
    </xf>
    <xf numFmtId="169" fontId="22" fillId="0" borderId="17" xfId="0" applyNumberFormat="1" applyFont="1" applyBorder="1" applyAlignment="1">
      <alignment/>
    </xf>
    <xf numFmtId="169" fontId="23" fillId="0" borderId="49" xfId="0" applyNumberFormat="1" applyFont="1" applyBorder="1" applyAlignment="1">
      <alignment/>
    </xf>
    <xf numFmtId="169" fontId="23" fillId="0" borderId="15" xfId="0" applyNumberFormat="1" applyFont="1" applyBorder="1" applyAlignment="1" applyProtection="1">
      <alignment/>
      <protection/>
    </xf>
    <xf numFmtId="169" fontId="23" fillId="0" borderId="19" xfId="0" applyNumberFormat="1" applyFont="1" applyBorder="1" applyAlignment="1">
      <alignment/>
    </xf>
    <xf numFmtId="169" fontId="23" fillId="0" borderId="15" xfId="0" applyNumberFormat="1" applyFont="1" applyBorder="1" applyAlignment="1">
      <alignment/>
    </xf>
    <xf numFmtId="169" fontId="23" fillId="0" borderId="18" xfId="0" applyNumberFormat="1" applyFont="1" applyBorder="1" applyAlignment="1">
      <alignment/>
    </xf>
    <xf numFmtId="169" fontId="22" fillId="0" borderId="41" xfId="0" applyNumberFormat="1" applyFont="1" applyBorder="1" applyAlignment="1">
      <alignment/>
    </xf>
    <xf numFmtId="169" fontId="23" fillId="0" borderId="30" xfId="0" applyNumberFormat="1" applyFont="1" applyBorder="1" applyAlignment="1">
      <alignment/>
    </xf>
    <xf numFmtId="169" fontId="23" fillId="0" borderId="18" xfId="0" applyNumberFormat="1" applyFont="1" applyBorder="1" applyAlignment="1" applyProtection="1">
      <alignment/>
      <protection/>
    </xf>
    <xf numFmtId="169" fontId="23" fillId="0" borderId="17" xfId="0" applyNumberFormat="1" applyFont="1" applyBorder="1" applyAlignment="1">
      <alignment/>
    </xf>
    <xf numFmtId="169" fontId="23" fillId="0" borderId="15" xfId="53" applyNumberFormat="1" applyFont="1" applyFill="1" applyBorder="1" applyAlignment="1" applyProtection="1">
      <alignment horizontal="right"/>
      <protection/>
    </xf>
    <xf numFmtId="169" fontId="23" fillId="0" borderId="0" xfId="0" applyNumberFormat="1" applyFont="1" applyAlignment="1">
      <alignment/>
    </xf>
    <xf numFmtId="169" fontId="23" fillId="0" borderId="17" xfId="0" applyNumberFormat="1" applyFont="1" applyBorder="1" applyAlignment="1" applyProtection="1">
      <alignment/>
      <protection/>
    </xf>
    <xf numFmtId="169" fontId="0" fillId="0" borderId="0" xfId="0" applyNumberFormat="1" applyAlignment="1">
      <alignment/>
    </xf>
    <xf numFmtId="169" fontId="23" fillId="0" borderId="37" xfId="0" applyNumberFormat="1" applyFont="1" applyBorder="1" applyAlignment="1" applyProtection="1">
      <alignment/>
      <protection/>
    </xf>
    <xf numFmtId="169" fontId="23" fillId="0" borderId="40" xfId="0" applyNumberFormat="1" applyFont="1" applyBorder="1" applyAlignment="1">
      <alignment/>
    </xf>
    <xf numFmtId="169" fontId="23" fillId="0" borderId="37" xfId="0" applyNumberFormat="1" applyFont="1" applyBorder="1" applyAlignment="1">
      <alignment/>
    </xf>
    <xf numFmtId="169" fontId="23" fillId="0" borderId="39" xfId="0" applyNumberFormat="1" applyFont="1" applyBorder="1" applyAlignment="1" applyProtection="1">
      <alignment/>
      <protection/>
    </xf>
    <xf numFmtId="169" fontId="23" fillId="0" borderId="35" xfId="0" applyNumberFormat="1" applyFont="1" applyBorder="1" applyAlignment="1">
      <alignment/>
    </xf>
    <xf numFmtId="169" fontId="23" fillId="0" borderId="36" xfId="0" applyNumberFormat="1" applyFont="1" applyBorder="1" applyAlignment="1">
      <alignment/>
    </xf>
    <xf numFmtId="169" fontId="23" fillId="0" borderId="34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169" fontId="22" fillId="33" borderId="29" xfId="0" applyNumberFormat="1" applyFont="1" applyFill="1" applyBorder="1" applyAlignment="1" applyProtection="1">
      <alignment horizontal="right"/>
      <protection/>
    </xf>
    <xf numFmtId="169" fontId="22" fillId="0" borderId="41" xfId="53" applyNumberFormat="1" applyFont="1" applyBorder="1" applyProtection="1">
      <alignment/>
      <protection/>
    </xf>
    <xf numFmtId="169" fontId="22" fillId="0" borderId="29" xfId="53" applyNumberFormat="1" applyFont="1" applyBorder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169" fontId="22" fillId="0" borderId="36" xfId="0" applyNumberFormat="1" applyFont="1" applyBorder="1" applyAlignment="1" applyProtection="1">
      <alignment/>
      <protection/>
    </xf>
    <xf numFmtId="169" fontId="23" fillId="0" borderId="50" xfId="0" applyNumberFormat="1" applyFont="1" applyBorder="1" applyAlignment="1">
      <alignment/>
    </xf>
    <xf numFmtId="169" fontId="22" fillId="0" borderId="50" xfId="0" applyNumberFormat="1" applyFont="1" applyBorder="1" applyAlignment="1">
      <alignment/>
    </xf>
    <xf numFmtId="4" fontId="23" fillId="0" borderId="36" xfId="0" applyNumberFormat="1" applyFont="1" applyBorder="1" applyAlignment="1">
      <alignment/>
    </xf>
    <xf numFmtId="169" fontId="10" fillId="0" borderId="0" xfId="53" applyNumberFormat="1" applyFont="1" applyProtection="1">
      <alignment/>
      <protection/>
    </xf>
    <xf numFmtId="49" fontId="19" fillId="0" borderId="51" xfId="53" applyNumberFormat="1" applyFont="1" applyBorder="1" applyAlignment="1" applyProtection="1">
      <alignment horizontal="center" vertical="center" wrapText="1"/>
      <protection/>
    </xf>
    <xf numFmtId="49" fontId="19" fillId="0" borderId="22" xfId="53" applyNumberFormat="1" applyFont="1" applyBorder="1" applyAlignment="1" applyProtection="1">
      <alignment horizontal="center" vertical="center" wrapText="1"/>
      <protection/>
    </xf>
    <xf numFmtId="49" fontId="19" fillId="0" borderId="23" xfId="53" applyNumberFormat="1" applyFont="1" applyBorder="1" applyAlignment="1" applyProtection="1">
      <alignment horizontal="center" vertical="center" wrapText="1"/>
      <protection/>
    </xf>
    <xf numFmtId="49" fontId="7" fillId="0" borderId="40" xfId="53" applyNumberFormat="1" applyFont="1" applyBorder="1" applyAlignment="1" applyProtection="1">
      <alignment horizontal="center" vertical="center" wrapText="1"/>
      <protection/>
    </xf>
    <xf numFmtId="49" fontId="7" fillId="0" borderId="37" xfId="53" applyNumberFormat="1" applyFont="1" applyBorder="1" applyAlignment="1" applyProtection="1">
      <alignment horizontal="center" vertical="center" wrapText="1"/>
      <protection/>
    </xf>
    <xf numFmtId="49" fontId="7" fillId="0" borderId="39" xfId="53" applyNumberFormat="1" applyFont="1" applyBorder="1" applyAlignment="1" applyProtection="1">
      <alignment horizontal="center" vertical="center" wrapText="1"/>
      <protection/>
    </xf>
    <xf numFmtId="49" fontId="11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52" xfId="53" applyNumberFormat="1" applyFont="1" applyBorder="1" applyAlignment="1" applyProtection="1">
      <alignment horizontal="center" vertical="center" wrapText="1"/>
      <protection/>
    </xf>
    <xf numFmtId="49" fontId="11" fillId="0" borderId="43" xfId="53" applyNumberFormat="1" applyFont="1" applyBorder="1" applyAlignment="1" applyProtection="1">
      <alignment horizontal="center" vertical="center" wrapText="1"/>
      <protection/>
    </xf>
    <xf numFmtId="49" fontId="11" fillId="0" borderId="53" xfId="53" applyNumberFormat="1" applyFont="1" applyBorder="1" applyAlignment="1" applyProtection="1">
      <alignment horizontal="center" vertical="center" wrapText="1"/>
      <protection/>
    </xf>
    <xf numFmtId="49" fontId="9" fillId="0" borderId="54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49" fontId="7" fillId="0" borderId="55" xfId="53" applyNumberFormat="1" applyFont="1" applyBorder="1" applyAlignment="1" applyProtection="1">
      <alignment horizontal="center" vertical="center" wrapText="1"/>
      <protection/>
    </xf>
    <xf numFmtId="49" fontId="7" fillId="0" borderId="36" xfId="53" applyNumberFormat="1" applyFont="1" applyBorder="1" applyAlignment="1" applyProtection="1">
      <alignment horizontal="center" vertical="center" wrapText="1"/>
      <protection/>
    </xf>
    <xf numFmtId="49" fontId="7" fillId="0" borderId="38" xfId="53" applyNumberFormat="1" applyFont="1" applyBorder="1" applyAlignment="1" applyProtection="1">
      <alignment horizontal="center" vertical="center" wrapText="1"/>
      <protection/>
    </xf>
    <xf numFmtId="49" fontId="11" fillId="0" borderId="56" xfId="53" applyNumberFormat="1" applyFont="1" applyBorder="1" applyAlignment="1" applyProtection="1">
      <alignment horizontal="center" vertical="center" wrapText="1"/>
      <protection/>
    </xf>
    <xf numFmtId="49" fontId="11" fillId="0" borderId="31" xfId="53" applyNumberFormat="1" applyFont="1" applyBorder="1" applyAlignment="1" applyProtection="1">
      <alignment horizontal="center" vertical="center" wrapText="1"/>
      <protection/>
    </xf>
    <xf numFmtId="49" fontId="11" fillId="0" borderId="57" xfId="53" applyNumberFormat="1" applyFont="1" applyBorder="1" applyAlignment="1" applyProtection="1">
      <alignment horizontal="center" vertical="center" wrapText="1"/>
      <protection/>
    </xf>
    <xf numFmtId="49" fontId="11" fillId="0" borderId="58" xfId="53" applyNumberFormat="1" applyFont="1" applyBorder="1" applyAlignment="1" applyProtection="1">
      <alignment horizontal="center" vertical="center" wrapText="1"/>
      <protection/>
    </xf>
    <xf numFmtId="49" fontId="11" fillId="0" borderId="32" xfId="53" applyNumberFormat="1" applyFont="1" applyBorder="1" applyAlignment="1" applyProtection="1">
      <alignment horizontal="center" vertical="center" wrapText="1"/>
      <protection/>
    </xf>
    <xf numFmtId="49" fontId="11" fillId="0" borderId="59" xfId="53" applyNumberFormat="1" applyFont="1" applyBorder="1" applyAlignment="1" applyProtection="1">
      <alignment horizontal="center" vertical="center" wrapText="1"/>
      <protection/>
    </xf>
    <xf numFmtId="49" fontId="7" fillId="0" borderId="60" xfId="53" applyNumberFormat="1" applyFont="1" applyBorder="1" applyAlignment="1" applyProtection="1">
      <alignment horizontal="center" vertical="center" wrapText="1"/>
      <protection/>
    </xf>
    <xf numFmtId="49" fontId="7" fillId="0" borderId="33" xfId="53" applyNumberFormat="1" applyFont="1" applyBorder="1" applyAlignment="1" applyProtection="1">
      <alignment horizontal="center" vertical="center" wrapText="1"/>
      <protection/>
    </xf>
    <xf numFmtId="49" fontId="7" fillId="0" borderId="61" xfId="53" applyNumberFormat="1" applyFont="1" applyBorder="1" applyAlignment="1" applyProtection="1">
      <alignment horizontal="center" vertical="center" wrapText="1"/>
      <protection/>
    </xf>
    <xf numFmtId="49" fontId="9" fillId="0" borderId="55" xfId="53" applyNumberFormat="1" applyFont="1" applyBorder="1" applyAlignment="1" applyProtection="1">
      <alignment horizontal="center" vertical="center" wrapText="1"/>
      <protection/>
    </xf>
    <xf numFmtId="49" fontId="9" fillId="0" borderId="36" xfId="53" applyNumberFormat="1" applyFont="1" applyBorder="1" applyAlignment="1" applyProtection="1">
      <alignment horizontal="center" vertical="center" wrapText="1"/>
      <protection/>
    </xf>
    <xf numFmtId="49" fontId="9" fillId="0" borderId="38" xfId="53" applyNumberFormat="1" applyFont="1" applyBorder="1" applyAlignment="1" applyProtection="1">
      <alignment horizontal="center" vertical="center" wrapText="1"/>
      <protection/>
    </xf>
    <xf numFmtId="169" fontId="13" fillId="0" borderId="62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8" fillId="0" borderId="63" xfId="53" applyFont="1" applyBorder="1" applyAlignment="1" applyProtection="1">
      <alignment horizontal="center" wrapText="1"/>
      <protection/>
    </xf>
    <xf numFmtId="0" fontId="8" fillId="0" borderId="0" xfId="53" applyFont="1" applyAlignment="1" applyProtection="1">
      <alignment horizontal="center" wrapText="1"/>
      <protection/>
    </xf>
    <xf numFmtId="0" fontId="8" fillId="0" borderId="63" xfId="53" applyFont="1" applyBorder="1" applyAlignment="1" applyProtection="1">
      <alignment horizontal="center"/>
      <protection/>
    </xf>
    <xf numFmtId="0" fontId="8" fillId="0" borderId="0" xfId="53" applyFont="1" applyAlignment="1" applyProtection="1">
      <alignment horizontal="center"/>
      <protection/>
    </xf>
    <xf numFmtId="0" fontId="7" fillId="0" borderId="0" xfId="53" applyFont="1" applyBorder="1" applyAlignment="1" applyProtection="1">
      <alignment horizontal="center" vertical="center" wrapText="1"/>
      <protection/>
    </xf>
    <xf numFmtId="0" fontId="7" fillId="0" borderId="64" xfId="53" applyFont="1" applyBorder="1" applyAlignment="1" applyProtection="1">
      <alignment horizontal="center" vertical="center" wrapText="1"/>
      <protection/>
    </xf>
    <xf numFmtId="49" fontId="7" fillId="0" borderId="49" xfId="53" applyNumberFormat="1" applyFont="1" applyBorder="1" applyAlignment="1" applyProtection="1">
      <alignment horizontal="center" vertical="center" wrapText="1"/>
      <protection/>
    </xf>
    <xf numFmtId="49" fontId="7" fillId="0" borderId="15" xfId="53" applyNumberFormat="1" applyFont="1" applyBorder="1" applyAlignment="1" applyProtection="1">
      <alignment horizontal="center" vertical="center" wrapText="1"/>
      <protection/>
    </xf>
    <xf numFmtId="49" fontId="7" fillId="0" borderId="18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Розподіл (2)" xfId="61"/>
    <cellStyle name="Тысячи_Розподіл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showGridLines="0" showZeros="0" tabSelected="1" zoomScale="75" zoomScaleNormal="75"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9" sqref="A9"/>
      <selection pane="bottomRight" activeCell="O2" sqref="O2"/>
    </sheetView>
  </sheetViews>
  <sheetFormatPr defaultColWidth="9.00390625" defaultRowHeight="12.75"/>
  <cols>
    <col min="1" max="1" width="50.125" style="4" customWidth="1"/>
    <col min="2" max="2" width="11.00390625" style="4" customWidth="1"/>
    <col min="3" max="3" width="16.75390625" style="4" customWidth="1"/>
    <col min="4" max="4" width="16.125" style="4" customWidth="1"/>
    <col min="5" max="5" width="16.25390625" style="4" customWidth="1"/>
    <col min="6" max="6" width="19.625" style="4" customWidth="1"/>
    <col min="7" max="7" width="15.625" style="4" customWidth="1"/>
    <col min="8" max="8" width="13.125" style="4" customWidth="1"/>
    <col min="9" max="9" width="16.875" style="4" customWidth="1"/>
    <col min="10" max="10" width="13.00390625" style="4" customWidth="1"/>
    <col min="11" max="11" width="14.75390625" style="4" customWidth="1"/>
    <col min="12" max="12" width="11.125" style="4" customWidth="1"/>
    <col min="13" max="13" width="18.875" style="4" customWidth="1"/>
    <col min="14" max="14" width="19.25390625" style="4" customWidth="1"/>
    <col min="15" max="15" width="18.875" style="4" customWidth="1"/>
    <col min="16" max="16" width="21.125" style="4" customWidth="1"/>
    <col min="17" max="17" width="20.125" style="4" hidden="1" customWidth="1"/>
    <col min="18" max="18" width="21.75390625" style="4" hidden="1" customWidth="1"/>
    <col min="19" max="16384" width="9.125" style="4" customWidth="1"/>
  </cols>
  <sheetData>
    <row r="1" spans="1:4" s="1" customFormat="1" ht="5.25" customHeight="1" hidden="1">
      <c r="A1" s="7"/>
      <c r="B1" s="7"/>
      <c r="C1" s="7"/>
      <c r="D1" s="7"/>
    </row>
    <row r="2" spans="2:14" s="2" customFormat="1" ht="39" customHeight="1">
      <c r="B2" s="47"/>
      <c r="C2" s="223" t="s">
        <v>58</v>
      </c>
      <c r="D2" s="223"/>
      <c r="E2" s="223"/>
      <c r="F2" s="223"/>
      <c r="G2" s="25"/>
      <c r="N2" s="186"/>
    </row>
    <row r="3" spans="1:16" s="2" customFormat="1" ht="33" customHeight="1" thickBot="1">
      <c r="A3" s="46"/>
      <c r="B3" s="46"/>
      <c r="C3" s="224"/>
      <c r="D3" s="224"/>
      <c r="E3" s="224"/>
      <c r="F3" s="224"/>
      <c r="G3" s="120"/>
      <c r="H3" s="14"/>
      <c r="L3" s="2" t="s">
        <v>46</v>
      </c>
      <c r="P3" s="121" t="s">
        <v>45</v>
      </c>
    </row>
    <row r="4" spans="1:18" s="3" customFormat="1" ht="15.75" customHeight="1">
      <c r="A4" s="187" t="s">
        <v>23</v>
      </c>
      <c r="B4" s="193" t="s">
        <v>28</v>
      </c>
      <c r="C4" s="190" t="s">
        <v>38</v>
      </c>
      <c r="D4" s="196" t="s">
        <v>41</v>
      </c>
      <c r="E4" s="225" t="s">
        <v>40</v>
      </c>
      <c r="F4" s="196" t="s">
        <v>41</v>
      </c>
      <c r="G4" s="225" t="s">
        <v>47</v>
      </c>
      <c r="H4" s="208" t="s">
        <v>41</v>
      </c>
      <c r="I4" s="190" t="s">
        <v>43</v>
      </c>
      <c r="J4" s="205" t="s">
        <v>41</v>
      </c>
      <c r="K4" s="202" t="s">
        <v>44</v>
      </c>
      <c r="L4" s="205" t="s">
        <v>41</v>
      </c>
      <c r="M4" s="202" t="s">
        <v>39</v>
      </c>
      <c r="N4" s="208" t="s">
        <v>41</v>
      </c>
      <c r="O4" s="211" t="s">
        <v>42</v>
      </c>
      <c r="P4" s="208" t="s">
        <v>41</v>
      </c>
      <c r="Q4" s="214" t="s">
        <v>31</v>
      </c>
      <c r="R4" s="199" t="s">
        <v>26</v>
      </c>
    </row>
    <row r="5" spans="1:18" ht="15.75" customHeight="1">
      <c r="A5" s="188"/>
      <c r="B5" s="194"/>
      <c r="C5" s="191"/>
      <c r="D5" s="197"/>
      <c r="E5" s="226"/>
      <c r="F5" s="197"/>
      <c r="G5" s="226"/>
      <c r="H5" s="209"/>
      <c r="I5" s="191"/>
      <c r="J5" s="206"/>
      <c r="K5" s="203"/>
      <c r="L5" s="206"/>
      <c r="M5" s="203"/>
      <c r="N5" s="209"/>
      <c r="O5" s="212"/>
      <c r="P5" s="209"/>
      <c r="Q5" s="215"/>
      <c r="R5" s="200"/>
    </row>
    <row r="6" spans="1:18" ht="56.25" customHeight="1" thickBot="1">
      <c r="A6" s="189"/>
      <c r="B6" s="195"/>
      <c r="C6" s="192"/>
      <c r="D6" s="198"/>
      <c r="E6" s="227"/>
      <c r="F6" s="198"/>
      <c r="G6" s="227"/>
      <c r="H6" s="210"/>
      <c r="I6" s="192"/>
      <c r="J6" s="207"/>
      <c r="K6" s="204"/>
      <c r="L6" s="207"/>
      <c r="M6" s="204"/>
      <c r="N6" s="210"/>
      <c r="O6" s="213"/>
      <c r="P6" s="210"/>
      <c r="Q6" s="216"/>
      <c r="R6" s="201"/>
    </row>
    <row r="7" spans="1:18" s="8" customFormat="1" ht="29.25" customHeight="1" thickBot="1">
      <c r="A7" s="60" t="s">
        <v>22</v>
      </c>
      <c r="B7" s="40"/>
      <c r="C7" s="178">
        <f>C8+C42</f>
        <v>7776.999999999999</v>
      </c>
      <c r="D7" s="137">
        <f>D8+D42+D51</f>
        <v>100</v>
      </c>
      <c r="E7" s="179">
        <f>E8+E42</f>
        <v>243828.60116</v>
      </c>
      <c r="F7" s="127">
        <f aca="true" t="shared" si="0" ref="F7:K7">F8+F42</f>
        <v>100</v>
      </c>
      <c r="G7" s="179">
        <f>G8+G42</f>
        <v>283610.50901999994</v>
      </c>
      <c r="H7" s="64">
        <f t="shared" si="0"/>
        <v>100</v>
      </c>
      <c r="I7" s="180">
        <f t="shared" si="0"/>
        <v>48129.78915</v>
      </c>
      <c r="J7" s="63">
        <f t="shared" si="0"/>
        <v>100</v>
      </c>
      <c r="K7" s="63">
        <f t="shared" si="0"/>
        <v>31409.23556</v>
      </c>
      <c r="L7" s="63">
        <f aca="true" t="shared" si="1" ref="L7:R7">L8+L42</f>
        <v>100</v>
      </c>
      <c r="M7" s="63">
        <f t="shared" si="1"/>
        <v>12958.09707</v>
      </c>
      <c r="N7" s="64">
        <f t="shared" si="1"/>
        <v>100</v>
      </c>
      <c r="O7" s="180">
        <f>O8+O42</f>
        <v>633535.30742</v>
      </c>
      <c r="P7" s="64">
        <f t="shared" si="1"/>
        <v>100</v>
      </c>
      <c r="Q7" s="9" t="e">
        <f>Q8+Q42+0.1</f>
        <v>#REF!</v>
      </c>
      <c r="R7" s="10" t="e">
        <f t="shared" si="1"/>
        <v>#REF!</v>
      </c>
    </row>
    <row r="8" spans="1:18" s="5" customFormat="1" ht="24.75" customHeight="1" thickBot="1">
      <c r="A8" s="26" t="s">
        <v>0</v>
      </c>
      <c r="B8" s="41">
        <v>1000</v>
      </c>
      <c r="C8" s="65">
        <f>C9+C35</f>
        <v>7776.999999999999</v>
      </c>
      <c r="D8" s="137">
        <f>C8/C7*100</f>
        <v>100</v>
      </c>
      <c r="E8" s="122">
        <f>E9+E35</f>
        <v>243828.60116</v>
      </c>
      <c r="F8" s="128">
        <f>E8/E7*100</f>
        <v>100</v>
      </c>
      <c r="G8" s="122">
        <f>G9+G35</f>
        <v>283610.50901999994</v>
      </c>
      <c r="H8" s="67">
        <f>G8/G7*100</f>
        <v>100</v>
      </c>
      <c r="I8" s="68">
        <f>I9+I35</f>
        <v>48129.78915</v>
      </c>
      <c r="J8" s="66">
        <f>I8/I7*100</f>
        <v>100</v>
      </c>
      <c r="K8" s="66">
        <f>K9+K35</f>
        <v>31409.23556</v>
      </c>
      <c r="L8" s="66">
        <f>K8/K7*100</f>
        <v>100</v>
      </c>
      <c r="M8" s="66">
        <f>M9+M35</f>
        <v>12958.09707</v>
      </c>
      <c r="N8" s="67">
        <f>M8/M7*100</f>
        <v>100</v>
      </c>
      <c r="O8" s="68">
        <f>O9+O35</f>
        <v>633535.30742</v>
      </c>
      <c r="P8" s="67">
        <f>O8/O7*100</f>
        <v>100</v>
      </c>
      <c r="Q8" s="18">
        <f>Q9+Q34+Q35</f>
        <v>63690.50000000001</v>
      </c>
      <c r="R8" s="11" t="e">
        <f>Q8/Q7*100</f>
        <v>#REF!</v>
      </c>
    </row>
    <row r="9" spans="1:18" s="5" customFormat="1" ht="24.75" customHeight="1" thickBot="1">
      <c r="A9" s="48" t="s">
        <v>1</v>
      </c>
      <c r="B9" s="49">
        <v>1100</v>
      </c>
      <c r="C9" s="146">
        <f>C10+C13+C14+C24+C25+C32</f>
        <v>7776.999999999999</v>
      </c>
      <c r="D9" s="138">
        <f>C9/C7*100</f>
        <v>100</v>
      </c>
      <c r="E9" s="69">
        <f>E10+E13+E14+E24+E25+E32</f>
        <v>214003.84428999998</v>
      </c>
      <c r="F9" s="129">
        <f>E9/E7*100</f>
        <v>87.76814667019762</v>
      </c>
      <c r="G9" s="123">
        <f>G10+G13+G14+G24+G25+G32</f>
        <v>281320.01820999995</v>
      </c>
      <c r="H9" s="71">
        <f>G9/G7*100</f>
        <v>99.19238154541077</v>
      </c>
      <c r="I9" s="72">
        <f>I10+I13+I14+I24+I25+I32</f>
        <v>42412.881519999995</v>
      </c>
      <c r="J9" s="70">
        <f>I9/I7*100</f>
        <v>88.12189346563967</v>
      </c>
      <c r="K9" s="70">
        <f>K10+K13+K14+K24+K25+K32</f>
        <v>17785.21726</v>
      </c>
      <c r="L9" s="70">
        <f>K9/K7*100</f>
        <v>56.62416465381814</v>
      </c>
      <c r="M9" s="70">
        <f>M10+M13+M14+M24+M25+M32</f>
        <v>11084.31436</v>
      </c>
      <c r="N9" s="71">
        <f>M9/M7*100</f>
        <v>85.53967685318474</v>
      </c>
      <c r="O9" s="73">
        <f>O10+O13+O14+O24+O25+O32+0.01</f>
        <v>576057.35615</v>
      </c>
      <c r="P9" s="74">
        <f>O9/O7*100</f>
        <v>90.92742731197218</v>
      </c>
      <c r="Q9" s="19">
        <f>Q10+Q13+Q14+Q24+Q25+Q32</f>
        <v>26153.700000000004</v>
      </c>
      <c r="R9" s="12" t="e">
        <f>Q9/Q7*100</f>
        <v>#REF!</v>
      </c>
    </row>
    <row r="10" spans="1:19" s="5" customFormat="1" ht="33.75" customHeight="1" thickBot="1">
      <c r="A10" s="52" t="s">
        <v>2</v>
      </c>
      <c r="B10" s="53">
        <v>1110</v>
      </c>
      <c r="C10" s="65">
        <f>SUM(C11:C12)</f>
        <v>3095</v>
      </c>
      <c r="D10" s="137">
        <f>C10/C7*100</f>
        <v>39.7968368265398</v>
      </c>
      <c r="E10" s="122">
        <f>SUM(E11:E12)</f>
        <v>99590.46436</v>
      </c>
      <c r="F10" s="128">
        <f>E10/E7*100</f>
        <v>40.844455443784824</v>
      </c>
      <c r="G10" s="122">
        <f>SUM(G11:G12)</f>
        <v>151889.0653</v>
      </c>
      <c r="H10" s="67">
        <f>G10/G7*100</f>
        <v>53.55551380124949</v>
      </c>
      <c r="I10" s="68">
        <f>SUM(I11:I12)</f>
        <v>22072.29803</v>
      </c>
      <c r="J10" s="66">
        <f>I10/I7*100</f>
        <v>45.85995164285901</v>
      </c>
      <c r="K10" s="66">
        <f>SUM(K11:K12)</f>
        <v>10622.57928</v>
      </c>
      <c r="L10" s="66">
        <f>K10/K7*100</f>
        <v>33.819922995922795</v>
      </c>
      <c r="M10" s="66">
        <f>SUM(M11:M12)</f>
        <v>3912.148</v>
      </c>
      <c r="N10" s="67">
        <f>M10/M7*100</f>
        <v>30.19076010054924</v>
      </c>
      <c r="O10" s="68">
        <f>SUM(O11:O12)</f>
        <v>291280.25997</v>
      </c>
      <c r="P10" s="67">
        <f>O10/O7*100</f>
        <v>45.97695764679723</v>
      </c>
      <c r="Q10" s="19">
        <f>SUM(Q11:Q12)</f>
        <v>11821.300000000001</v>
      </c>
      <c r="R10" s="12" t="e">
        <f>Q10/Q7*100</f>
        <v>#REF!</v>
      </c>
      <c r="S10" s="181"/>
    </row>
    <row r="11" spans="1:20" s="5" customFormat="1" ht="23.25" customHeight="1">
      <c r="A11" s="50" t="s">
        <v>3</v>
      </c>
      <c r="B11" s="51">
        <v>1111</v>
      </c>
      <c r="C11" s="93">
        <v>3095</v>
      </c>
      <c r="D11" s="139">
        <f>C11/C8*100</f>
        <v>39.7968368265398</v>
      </c>
      <c r="E11" s="157">
        <v>99369.16765</v>
      </c>
      <c r="F11" s="130">
        <f>E11/E7*100</f>
        <v>40.75369631669834</v>
      </c>
      <c r="G11" s="167">
        <v>151889.0653</v>
      </c>
      <c r="H11" s="78">
        <f>G11/G7*100</f>
        <v>53.55551380124949</v>
      </c>
      <c r="I11" s="167">
        <v>22072.29803</v>
      </c>
      <c r="J11" s="77">
        <f>I11/I7*100</f>
        <v>45.85995164285901</v>
      </c>
      <c r="K11" s="167">
        <v>10622.57928</v>
      </c>
      <c r="L11" s="77">
        <f>K11/K7*100</f>
        <v>33.819922995922795</v>
      </c>
      <c r="M11" s="167">
        <v>3912.148</v>
      </c>
      <c r="N11" s="78">
        <f>M11/M7*100</f>
        <v>30.19076010054924</v>
      </c>
      <c r="O11" s="79">
        <v>291058.96826</v>
      </c>
      <c r="P11" s="80">
        <f>O11/O7*100</f>
        <v>45.942027989774445</v>
      </c>
      <c r="Q11" s="19">
        <v>11780.7</v>
      </c>
      <c r="R11" s="12" t="e">
        <f>Q11/Q7*100</f>
        <v>#REF!</v>
      </c>
      <c r="S11" s="217"/>
      <c r="T11" s="218"/>
    </row>
    <row r="12" spans="1:18" s="5" customFormat="1" ht="21" customHeight="1">
      <c r="A12" s="28" t="s">
        <v>4</v>
      </c>
      <c r="B12" s="43">
        <v>1112</v>
      </c>
      <c r="C12" s="147"/>
      <c r="D12" s="140">
        <f>C12/C9*100</f>
        <v>0</v>
      </c>
      <c r="E12" s="158">
        <v>221.29671</v>
      </c>
      <c r="F12" s="131">
        <f>E12/E7*100</f>
        <v>0.09075912708648375</v>
      </c>
      <c r="G12" s="158"/>
      <c r="H12" s="84">
        <f>G12/G7*100</f>
        <v>0</v>
      </c>
      <c r="I12" s="170"/>
      <c r="J12" s="82">
        <f>I12/I7*100</f>
        <v>0</v>
      </c>
      <c r="K12" s="82"/>
      <c r="L12" s="82">
        <f>K12/K7*100</f>
        <v>0</v>
      </c>
      <c r="M12" s="82"/>
      <c r="N12" s="84">
        <f>M12/M7*100</f>
        <v>0</v>
      </c>
      <c r="O12" s="86">
        <v>221.29171</v>
      </c>
      <c r="P12" s="87">
        <f>O12/O7*100</f>
        <v>0.03492965702277671</v>
      </c>
      <c r="Q12" s="19">
        <v>40.6</v>
      </c>
      <c r="R12" s="12" t="e">
        <f>Q12/Q7*100</f>
        <v>#REF!</v>
      </c>
    </row>
    <row r="13" spans="1:18" s="5" customFormat="1" ht="24.75" customHeight="1" thickBot="1">
      <c r="A13" s="54" t="s">
        <v>5</v>
      </c>
      <c r="B13" s="44">
        <v>1120</v>
      </c>
      <c r="C13" s="148">
        <v>995.83329</v>
      </c>
      <c r="D13" s="141">
        <f>C13/C10*100</f>
        <v>32.17555056542811</v>
      </c>
      <c r="E13" s="159">
        <v>35392.0834</v>
      </c>
      <c r="F13" s="132">
        <f>E13/E7*100</f>
        <v>14.515148441004985</v>
      </c>
      <c r="G13" s="167">
        <v>53587.37523</v>
      </c>
      <c r="H13" s="89">
        <f>G13/G7*100</f>
        <v>18.894707186686468</v>
      </c>
      <c r="I13" s="167">
        <v>7780.4</v>
      </c>
      <c r="J13" s="88">
        <f>I13/I7*100</f>
        <v>16.165456232837037</v>
      </c>
      <c r="K13" s="167">
        <v>3716.27954</v>
      </c>
      <c r="L13" s="88">
        <f>K13/K7*100</f>
        <v>11.831805116367498</v>
      </c>
      <c r="M13" s="167">
        <v>1346.95078</v>
      </c>
      <c r="N13" s="89">
        <f>M13/M7*100</f>
        <v>10.3946649938161</v>
      </c>
      <c r="O13" s="90">
        <v>102854.75238</v>
      </c>
      <c r="P13" s="91">
        <f>O13/O7*100</f>
        <v>16.235046598880846</v>
      </c>
      <c r="Q13" s="19">
        <v>4331.8</v>
      </c>
      <c r="R13" s="12" t="e">
        <f>Q13/Q7*100</f>
        <v>#REF!</v>
      </c>
    </row>
    <row r="14" spans="1:18" s="5" customFormat="1" ht="25.5" customHeight="1" thickBot="1">
      <c r="A14" s="52" t="s">
        <v>48</v>
      </c>
      <c r="B14" s="53">
        <v>1130</v>
      </c>
      <c r="C14" s="149">
        <f>SUM(C15:C23)</f>
        <v>2903.9667099999997</v>
      </c>
      <c r="D14" s="137">
        <f>C14/C7*100</f>
        <v>37.34044888774592</v>
      </c>
      <c r="E14" s="122">
        <f>SUM(E15:E23)</f>
        <v>26701.24209</v>
      </c>
      <c r="F14" s="128">
        <f>E14/E7*100</f>
        <v>10.950824457414116</v>
      </c>
      <c r="G14" s="122">
        <f>SUM(G15:G23)</f>
        <v>51088.207500000004</v>
      </c>
      <c r="H14" s="67">
        <f>G14/G7*100</f>
        <v>18.01351003407187</v>
      </c>
      <c r="I14" s="68">
        <f>SUM(I15:I23)</f>
        <v>5845.0782500000005</v>
      </c>
      <c r="J14" s="66">
        <f>I14/I7*100</f>
        <v>12.144408594401666</v>
      </c>
      <c r="K14" s="66">
        <f>SUM(K15:K23)</f>
        <v>2034.4377899999997</v>
      </c>
      <c r="L14" s="66">
        <f>K14/K7*100</f>
        <v>6.47719612950682</v>
      </c>
      <c r="M14" s="66">
        <f>SUM(M15:M23)</f>
        <v>3715.37082</v>
      </c>
      <c r="N14" s="67">
        <f>M14/M7*100</f>
        <v>28.672194689771686</v>
      </c>
      <c r="O14" s="68">
        <f>SUM(O15:O23)</f>
        <v>93479.83699</v>
      </c>
      <c r="P14" s="67">
        <f>O14/O7*100</f>
        <v>14.755268711176642</v>
      </c>
      <c r="Q14" s="19">
        <f>SUM(Q15:Q23)</f>
        <v>5450.099999999999</v>
      </c>
      <c r="R14" s="12" t="e">
        <f>Q14/Q7*100</f>
        <v>#REF!</v>
      </c>
    </row>
    <row r="15" spans="1:18" s="5" customFormat="1" ht="56.25" customHeight="1">
      <c r="A15" s="55" t="s">
        <v>49</v>
      </c>
      <c r="B15" s="51">
        <v>1131</v>
      </c>
      <c r="C15" s="93">
        <v>479.55808</v>
      </c>
      <c r="D15" s="139">
        <f>C15/C8*100</f>
        <v>6.166363379195063</v>
      </c>
      <c r="E15" s="157">
        <v>6875.96501</v>
      </c>
      <c r="F15" s="130">
        <f>E15/E7*100</f>
        <v>2.819999367296538</v>
      </c>
      <c r="G15" s="157">
        <v>3748.26566</v>
      </c>
      <c r="H15" s="78">
        <f>G15/G7*100</f>
        <v>1.3216243900664753</v>
      </c>
      <c r="I15" s="171">
        <v>2108.57362</v>
      </c>
      <c r="J15" s="77">
        <f>I15/I7*100</f>
        <v>4.3810157019979385</v>
      </c>
      <c r="K15" s="167">
        <v>860.16199</v>
      </c>
      <c r="L15" s="77">
        <f>K15/K7*100</f>
        <v>2.738563911741378</v>
      </c>
      <c r="M15" s="167">
        <v>891.31578</v>
      </c>
      <c r="N15" s="78">
        <f>M15/M7*100</f>
        <v>6.878446543385865</v>
      </c>
      <c r="O15" s="79">
        <v>15547.90656</v>
      </c>
      <c r="P15" s="80">
        <f>O15/O7*100</f>
        <v>2.4541499704755316</v>
      </c>
      <c r="Q15" s="19">
        <v>616.5</v>
      </c>
      <c r="R15" s="12" t="e">
        <f>Q15/Q7*100</f>
        <v>#REF!</v>
      </c>
    </row>
    <row r="16" spans="1:18" s="5" customFormat="1" ht="28.5" customHeight="1">
      <c r="A16" s="29" t="s">
        <v>36</v>
      </c>
      <c r="B16" s="43">
        <v>1132</v>
      </c>
      <c r="C16" s="147"/>
      <c r="D16" s="140">
        <f>C16/C13*100</f>
        <v>0</v>
      </c>
      <c r="E16" s="160">
        <v>430.46595</v>
      </c>
      <c r="F16" s="131">
        <f>E16/E7*100</f>
        <v>0.17654448573796677</v>
      </c>
      <c r="G16" s="165">
        <v>32995.33224</v>
      </c>
      <c r="H16" s="84">
        <f>G16/G7*100</f>
        <v>11.634030189506554</v>
      </c>
      <c r="I16" s="172">
        <v>138.01428</v>
      </c>
      <c r="J16" s="82">
        <f>I16/I7*100</f>
        <v>0.28675438317393925</v>
      </c>
      <c r="K16" s="82"/>
      <c r="L16" s="82">
        <f>K16/K7*100</f>
        <v>0</v>
      </c>
      <c r="M16" s="175">
        <v>76</v>
      </c>
      <c r="N16" s="84">
        <f>M16/M7*100</f>
        <v>0.586505870340729</v>
      </c>
      <c r="O16" s="86">
        <v>33639.81247</v>
      </c>
      <c r="P16" s="87">
        <f>O16/O7*100</f>
        <v>5.3098559900306554</v>
      </c>
      <c r="Q16" s="19">
        <v>803.9</v>
      </c>
      <c r="R16" s="12" t="e">
        <f>Q16/Q7*100</f>
        <v>#REF!</v>
      </c>
    </row>
    <row r="17" spans="1:18" s="5" customFormat="1" ht="22.5" customHeight="1">
      <c r="A17" s="29" t="s">
        <v>6</v>
      </c>
      <c r="B17" s="43">
        <v>1133</v>
      </c>
      <c r="C17" s="147"/>
      <c r="D17" s="140">
        <f>C17/C14*100</f>
        <v>0</v>
      </c>
      <c r="E17" s="160">
        <v>15423.31096</v>
      </c>
      <c r="F17" s="131">
        <f>E17/E7*100</f>
        <v>6.325472437041643</v>
      </c>
      <c r="G17" s="165">
        <v>11295.28941</v>
      </c>
      <c r="H17" s="84">
        <f>G17/G7*100</f>
        <v>3.9826766113252408</v>
      </c>
      <c r="I17" s="167">
        <v>2423.77923</v>
      </c>
      <c r="J17" s="82">
        <f>I17/I7*100</f>
        <v>5.035923225107252</v>
      </c>
      <c r="K17" s="82"/>
      <c r="L17" s="82">
        <f>K17/K7*100</f>
        <v>0</v>
      </c>
      <c r="M17" s="167">
        <v>2280.3377</v>
      </c>
      <c r="N17" s="84">
        <f>M17/M7*100</f>
        <v>17.597782202753635</v>
      </c>
      <c r="O17" s="86">
        <v>31422.7173</v>
      </c>
      <c r="P17" s="87">
        <f>O17/O7*100</f>
        <v>4.959899934853737</v>
      </c>
      <c r="Q17" s="19">
        <v>2381.6</v>
      </c>
      <c r="R17" s="12" t="e">
        <f>Q17/Q7*100</f>
        <v>#REF!</v>
      </c>
    </row>
    <row r="18" spans="1:18" s="5" customFormat="1" ht="23.25" customHeight="1">
      <c r="A18" s="29" t="s">
        <v>50</v>
      </c>
      <c r="B18" s="43">
        <v>1134</v>
      </c>
      <c r="C18" s="147">
        <v>2424.2</v>
      </c>
      <c r="D18" s="140">
        <f>C18/C8*100</f>
        <v>31.171402854571173</v>
      </c>
      <c r="E18" s="160">
        <v>3816.0194</v>
      </c>
      <c r="F18" s="131">
        <f>E18/E7*100</f>
        <v>1.5650417472952378</v>
      </c>
      <c r="G18" s="165">
        <v>3022.41836</v>
      </c>
      <c r="H18" s="84">
        <f>G18/G7*100</f>
        <v>1.065693358981582</v>
      </c>
      <c r="I18" s="172">
        <v>1165.12096</v>
      </c>
      <c r="J18" s="82">
        <f>I18/I7*100</f>
        <v>2.4207896618221527</v>
      </c>
      <c r="K18" s="82">
        <v>1174.25622</v>
      </c>
      <c r="L18" s="82">
        <f>K18/K7*100</f>
        <v>3.738569879412881</v>
      </c>
      <c r="M18" s="175">
        <v>467.57891</v>
      </c>
      <c r="N18" s="84">
        <f>M18/M7*100</f>
        <v>3.60839178371736</v>
      </c>
      <c r="O18" s="79">
        <v>12665.55102</v>
      </c>
      <c r="P18" s="87">
        <f>O18/O7*100</f>
        <v>1.999186291854673</v>
      </c>
      <c r="Q18" s="19">
        <v>200.2</v>
      </c>
      <c r="R18" s="12" t="e">
        <f>Q18/Q7*100</f>
        <v>#REF!</v>
      </c>
    </row>
    <row r="19" spans="1:18" s="5" customFormat="1" ht="24.75" customHeight="1">
      <c r="A19" s="29" t="s">
        <v>51</v>
      </c>
      <c r="B19" s="43">
        <v>1135</v>
      </c>
      <c r="C19" s="94">
        <v>0.20863</v>
      </c>
      <c r="D19" s="140">
        <f>C19/C8*100</f>
        <v>0.0026826539796836833</v>
      </c>
      <c r="E19" s="160">
        <v>155.48077</v>
      </c>
      <c r="F19" s="131">
        <f>E19/E7*100</f>
        <v>0.06376642004273066</v>
      </c>
      <c r="G19" s="165">
        <v>26.90183</v>
      </c>
      <c r="H19" s="84">
        <f>G19/G7*100</f>
        <v>0.009485484192020159</v>
      </c>
      <c r="I19" s="172">
        <v>9.59016</v>
      </c>
      <c r="J19" s="82">
        <f>I19/I7*100</f>
        <v>0.019925622300383587</v>
      </c>
      <c r="K19" s="185">
        <v>0.01958</v>
      </c>
      <c r="L19" s="82">
        <f>K19/K7*100</f>
        <v>6.233835256065684E-05</v>
      </c>
      <c r="M19" s="175">
        <v>0.13843</v>
      </c>
      <c r="N19" s="84">
        <f>M19/M7*100</f>
        <v>0.00106828957409562</v>
      </c>
      <c r="O19" s="86">
        <v>203.84964</v>
      </c>
      <c r="P19" s="87">
        <f>O19/O7*100</f>
        <v>0.032176523962043145</v>
      </c>
      <c r="Q19" s="19">
        <v>437.4</v>
      </c>
      <c r="R19" s="12" t="e">
        <f>Q19/Q7*100</f>
        <v>#REF!</v>
      </c>
    </row>
    <row r="20" spans="1:18" s="5" customFormat="1" ht="21" customHeight="1" hidden="1">
      <c r="A20" s="29"/>
      <c r="B20" s="43"/>
      <c r="C20" s="94"/>
      <c r="D20" s="140"/>
      <c r="E20" s="160"/>
      <c r="F20" s="131"/>
      <c r="G20" s="165"/>
      <c r="H20" s="84"/>
      <c r="I20" s="172"/>
      <c r="J20" s="82"/>
      <c r="K20" s="176"/>
      <c r="L20" s="82"/>
      <c r="M20" s="175"/>
      <c r="N20" s="84"/>
      <c r="O20" s="86"/>
      <c r="P20" s="87"/>
      <c r="Q20" s="19">
        <v>33.6</v>
      </c>
      <c r="R20" s="12" t="e">
        <f>Q20/Q7*100</f>
        <v>#REF!</v>
      </c>
    </row>
    <row r="21" spans="1:18" s="5" customFormat="1" ht="33.75" customHeight="1" hidden="1">
      <c r="A21" s="29"/>
      <c r="B21" s="43"/>
      <c r="C21" s="94"/>
      <c r="D21" s="140"/>
      <c r="E21" s="160"/>
      <c r="F21" s="131"/>
      <c r="G21" s="165"/>
      <c r="H21" s="84"/>
      <c r="I21" s="167"/>
      <c r="J21" s="82"/>
      <c r="K21" s="176"/>
      <c r="L21" s="82"/>
      <c r="M21" s="167"/>
      <c r="N21" s="84"/>
      <c r="O21" s="86"/>
      <c r="P21" s="87"/>
      <c r="Q21" s="19">
        <v>617.9</v>
      </c>
      <c r="R21" s="12" t="e">
        <f>Q21/Q7*100</f>
        <v>#REF!</v>
      </c>
    </row>
    <row r="22" spans="1:18" s="5" customFormat="1" ht="19.5" customHeight="1" hidden="1">
      <c r="A22" s="29"/>
      <c r="B22" s="43"/>
      <c r="C22" s="94"/>
      <c r="D22" s="140"/>
      <c r="E22" s="160"/>
      <c r="F22" s="131"/>
      <c r="G22" s="165"/>
      <c r="H22" s="84"/>
      <c r="I22" s="172"/>
      <c r="J22" s="82"/>
      <c r="K22" s="176"/>
      <c r="L22" s="82"/>
      <c r="M22" s="175"/>
      <c r="N22" s="84"/>
      <c r="O22" s="86"/>
      <c r="P22" s="87"/>
      <c r="Q22" s="19">
        <v>154.1</v>
      </c>
      <c r="R22" s="12" t="e">
        <f>Q22/Q7*100</f>
        <v>#REF!</v>
      </c>
    </row>
    <row r="23" spans="1:18" s="5" customFormat="1" ht="21" customHeight="1" hidden="1">
      <c r="A23" s="29"/>
      <c r="B23" s="43"/>
      <c r="C23" s="94"/>
      <c r="D23" s="140"/>
      <c r="E23" s="160"/>
      <c r="F23" s="131"/>
      <c r="G23" s="165"/>
      <c r="H23" s="84"/>
      <c r="I23" s="172"/>
      <c r="J23" s="82"/>
      <c r="K23" s="176"/>
      <c r="L23" s="82"/>
      <c r="M23" s="175"/>
      <c r="N23" s="84"/>
      <c r="O23" s="86"/>
      <c r="P23" s="87"/>
      <c r="Q23" s="19">
        <v>204.9</v>
      </c>
      <c r="R23" s="12" t="e">
        <f>Q23/Q7*100</f>
        <v>#REF!</v>
      </c>
    </row>
    <row r="24" spans="1:18" s="5" customFormat="1" ht="27" customHeight="1" thickBot="1">
      <c r="A24" s="29" t="s">
        <v>7</v>
      </c>
      <c r="B24" s="44">
        <v>1140</v>
      </c>
      <c r="C24" s="148">
        <v>52.5</v>
      </c>
      <c r="D24" s="141">
        <f>C24/C8*100</f>
        <v>0.6750675067506752</v>
      </c>
      <c r="E24" s="161">
        <v>1531.30372</v>
      </c>
      <c r="F24" s="132">
        <f>E24/E7*100</f>
        <v>0.6280246503957756</v>
      </c>
      <c r="G24" s="167">
        <v>139.22095</v>
      </c>
      <c r="H24" s="89">
        <f>G24/G7*100</f>
        <v>0.04908878393860302</v>
      </c>
      <c r="I24" s="167">
        <v>56.2879</v>
      </c>
      <c r="J24" s="88">
        <f>I24/I7*100</f>
        <v>0.11695023185033006</v>
      </c>
      <c r="K24" s="167">
        <v>32.79826</v>
      </c>
      <c r="L24" s="88">
        <f>K24/K7*100</f>
        <v>0.10442234398652138</v>
      </c>
      <c r="M24" s="167">
        <v>1876.33943</v>
      </c>
      <c r="N24" s="89">
        <f>M24/M7*100</f>
        <v>14.480053821668124</v>
      </c>
      <c r="O24" s="95">
        <v>3703.20963</v>
      </c>
      <c r="P24" s="91">
        <f>O24/O7*100</f>
        <v>0.5845308993244429</v>
      </c>
      <c r="Q24" s="19">
        <v>166.9</v>
      </c>
      <c r="R24" s="12" t="e">
        <f>Q24/Q7*100</f>
        <v>#REF!</v>
      </c>
    </row>
    <row r="25" spans="1:18" s="5" customFormat="1" ht="26.25" customHeight="1" thickBot="1">
      <c r="A25" s="52" t="s">
        <v>8</v>
      </c>
      <c r="B25" s="53">
        <v>1160</v>
      </c>
      <c r="C25" s="149">
        <f>SUM(C26:C31)</f>
        <v>729.7</v>
      </c>
      <c r="D25" s="137">
        <f>C25/C7*100</f>
        <v>9.382795422399385</v>
      </c>
      <c r="E25" s="122">
        <f>SUM(E26:E31)</f>
        <v>18752.90229</v>
      </c>
      <c r="F25" s="128">
        <f>E25/E7*100</f>
        <v>7.6910182811959675</v>
      </c>
      <c r="G25" s="122">
        <f>SUM(G26:G31)</f>
        <v>24605.94054</v>
      </c>
      <c r="H25" s="67">
        <f>G25/G7*100</f>
        <v>8.675962193722803</v>
      </c>
      <c r="I25" s="68">
        <f>SUM(I26:I31)</f>
        <v>6015.9224699999995</v>
      </c>
      <c r="J25" s="66">
        <f>I25/I7*100</f>
        <v>12.499374246687303</v>
      </c>
      <c r="K25" s="66">
        <f>SUM(K26:K31)</f>
        <v>1379.1223899999998</v>
      </c>
      <c r="L25" s="66">
        <f>K25/K7*100</f>
        <v>4.390818068034508</v>
      </c>
      <c r="M25" s="66">
        <f>SUM(M26:M31)</f>
        <v>231.70533</v>
      </c>
      <c r="N25" s="67">
        <f>M25/M7*100</f>
        <v>1.788112318871524</v>
      </c>
      <c r="O25" s="68">
        <f>SUM(O26:O31)</f>
        <v>51726.535189999995</v>
      </c>
      <c r="P25" s="67">
        <f>O25/O7*100</f>
        <v>8.164743872074059</v>
      </c>
      <c r="Q25" s="19">
        <f>SUM(Q26:Q31)</f>
        <v>2600.4000000000005</v>
      </c>
      <c r="R25" s="12" t="e">
        <f>Q25/Q7*100</f>
        <v>#REF!</v>
      </c>
    </row>
    <row r="26" spans="1:18" s="5" customFormat="1" ht="24" customHeight="1">
      <c r="A26" s="55" t="s">
        <v>9</v>
      </c>
      <c r="B26" s="51">
        <v>1161</v>
      </c>
      <c r="C26" s="93">
        <v>122.7</v>
      </c>
      <c r="D26" s="139">
        <f>C26/C8*100</f>
        <v>1.5777292014915778</v>
      </c>
      <c r="E26" s="157">
        <v>7483.94135</v>
      </c>
      <c r="F26" s="130">
        <f>E26/E7*100</f>
        <v>3.0693451524536486</v>
      </c>
      <c r="G26" s="157">
        <v>12999.57902</v>
      </c>
      <c r="H26" s="78">
        <f>G26/G7*100</f>
        <v>4.583602725060968</v>
      </c>
      <c r="I26" s="167">
        <v>948.26113</v>
      </c>
      <c r="J26" s="77">
        <f>I26/I7*100</f>
        <v>1.9702166719340386</v>
      </c>
      <c r="K26" s="176">
        <v>895.69853</v>
      </c>
      <c r="L26" s="77">
        <f>K26/K7*100</f>
        <v>2.8517043284577155</v>
      </c>
      <c r="M26" s="176">
        <v>168.77933</v>
      </c>
      <c r="N26" s="78">
        <f>M26/M7*100</f>
        <v>1.3025008925944093</v>
      </c>
      <c r="O26" s="118">
        <v>22622.85936</v>
      </c>
      <c r="P26" s="80">
        <f>O26/O7*100</f>
        <v>3.5708916448759584</v>
      </c>
      <c r="Q26" s="19">
        <v>1027.2</v>
      </c>
      <c r="R26" s="12" t="e">
        <f>Q26/Q7*100</f>
        <v>#REF!</v>
      </c>
    </row>
    <row r="27" spans="1:18" s="5" customFormat="1" ht="24" customHeight="1">
      <c r="A27" s="29" t="s">
        <v>10</v>
      </c>
      <c r="B27" s="43">
        <v>1162</v>
      </c>
      <c r="C27" s="94">
        <v>7.5</v>
      </c>
      <c r="D27" s="140">
        <f>C27/C9*100</f>
        <v>0.09643821525009645</v>
      </c>
      <c r="E27" s="160">
        <v>826.4978</v>
      </c>
      <c r="F27" s="131">
        <f>E27/E7*100</f>
        <v>0.33896671517122523</v>
      </c>
      <c r="G27" s="165">
        <v>3003.98922</v>
      </c>
      <c r="H27" s="84">
        <f>G27/G7*100</f>
        <v>1.059195313452987</v>
      </c>
      <c r="I27" s="172">
        <v>276.32924</v>
      </c>
      <c r="J27" s="82">
        <f>I27/I7*100</f>
        <v>0.5741334937886384</v>
      </c>
      <c r="K27" s="176">
        <v>50.72093</v>
      </c>
      <c r="L27" s="82">
        <f>K27/K7*100</f>
        <v>0.16148412750482108</v>
      </c>
      <c r="M27" s="176">
        <v>16.51182</v>
      </c>
      <c r="N27" s="84">
        <f>M27/M7*100</f>
        <v>0.12742472842117705</v>
      </c>
      <c r="O27" s="79">
        <v>4181.77138</v>
      </c>
      <c r="P27" s="87">
        <f>O27/O7*100</f>
        <v>0.660069191254673</v>
      </c>
      <c r="Q27" s="19">
        <v>230.8</v>
      </c>
      <c r="R27" s="12" t="e">
        <f>Q27/Q7*100</f>
        <v>#REF!</v>
      </c>
    </row>
    <row r="28" spans="1:18" s="5" customFormat="1" ht="24" customHeight="1">
      <c r="A28" s="29" t="s">
        <v>11</v>
      </c>
      <c r="B28" s="43">
        <v>1163</v>
      </c>
      <c r="C28" s="94">
        <v>75</v>
      </c>
      <c r="D28" s="140">
        <f>C28/C10*100</f>
        <v>2.4232633279483036</v>
      </c>
      <c r="E28" s="160">
        <v>3369.0605</v>
      </c>
      <c r="F28" s="131">
        <f>E28/E7*100</f>
        <v>1.3817331043084757</v>
      </c>
      <c r="G28" s="165">
        <v>6050.6618</v>
      </c>
      <c r="H28" s="84">
        <f>G28/G7*100</f>
        <v>2.1334406192872466</v>
      </c>
      <c r="I28" s="167">
        <v>1806.96027</v>
      </c>
      <c r="J28" s="82">
        <f>I28/I7*100</f>
        <v>3.7543490256491188</v>
      </c>
      <c r="K28" s="176">
        <v>228.79168</v>
      </c>
      <c r="L28" s="82">
        <f>K28/K7*100</f>
        <v>0.7284216757295701</v>
      </c>
      <c r="M28" s="167">
        <v>45.66218</v>
      </c>
      <c r="N28" s="84">
        <f>M28/M7*100</f>
        <v>0.3523833766125662</v>
      </c>
      <c r="O28" s="79">
        <v>11577.85623</v>
      </c>
      <c r="P28" s="87">
        <f>O28/O7*100</f>
        <v>1.8274997611655606</v>
      </c>
      <c r="Q28" s="19">
        <v>826.8</v>
      </c>
      <c r="R28" s="12" t="e">
        <f>Q28/Q7*100</f>
        <v>#REF!</v>
      </c>
    </row>
    <row r="29" spans="1:18" s="5" customFormat="1" ht="24" customHeight="1">
      <c r="A29" s="29" t="s">
        <v>12</v>
      </c>
      <c r="B29" s="43">
        <v>1164</v>
      </c>
      <c r="C29" s="94"/>
      <c r="D29" s="140">
        <f>C29/C26*100</f>
        <v>0</v>
      </c>
      <c r="E29" s="160">
        <v>5682.43484</v>
      </c>
      <c r="F29" s="131">
        <f>E29/E7*100</f>
        <v>2.3305038100395756</v>
      </c>
      <c r="G29" s="165">
        <v>1289.69333</v>
      </c>
      <c r="H29" s="84">
        <f>G29/G7*100</f>
        <v>0.454741022981293</v>
      </c>
      <c r="I29" s="172">
        <v>2829.65013</v>
      </c>
      <c r="J29" s="82">
        <f>I29/I7*100</f>
        <v>5.879207409741998</v>
      </c>
      <c r="K29" s="176">
        <v>105.29971</v>
      </c>
      <c r="L29" s="82">
        <f>K29/K7*100</f>
        <v>0.3352507888924884</v>
      </c>
      <c r="M29" s="82"/>
      <c r="N29" s="84">
        <f>M29/M7*100</f>
        <v>0</v>
      </c>
      <c r="O29" s="79">
        <v>9907.07801</v>
      </c>
      <c r="P29" s="87">
        <f>O29/O7*100</f>
        <v>1.5637767767585742</v>
      </c>
      <c r="Q29" s="19">
        <v>176.8</v>
      </c>
      <c r="R29" s="12" t="e">
        <f>Q29/Q7*100</f>
        <v>#REF!</v>
      </c>
    </row>
    <row r="30" spans="1:18" s="5" customFormat="1" ht="24" customHeight="1">
      <c r="A30" s="29" t="s">
        <v>13</v>
      </c>
      <c r="B30" s="43">
        <v>1165</v>
      </c>
      <c r="C30" s="94">
        <v>524.5</v>
      </c>
      <c r="D30" s="140">
        <f>C30/C8*100</f>
        <v>6.7442458531567455</v>
      </c>
      <c r="E30" s="160">
        <v>603.71957</v>
      </c>
      <c r="F30" s="131">
        <f>E30/E7*100</f>
        <v>0.24759998094064448</v>
      </c>
      <c r="G30" s="165">
        <v>1044.61717</v>
      </c>
      <c r="H30" s="84">
        <f>G30/G7*100</f>
        <v>0.36832808967820535</v>
      </c>
      <c r="I30" s="172">
        <v>154.7217</v>
      </c>
      <c r="J30" s="82">
        <f>I30/I7*100</f>
        <v>0.3214676455735107</v>
      </c>
      <c r="K30" s="176">
        <v>87.25154</v>
      </c>
      <c r="L30" s="82">
        <f>K30/K7*100</f>
        <v>0.2777894413677351</v>
      </c>
      <c r="M30" s="167">
        <v>0.752</v>
      </c>
      <c r="N30" s="84">
        <f>M30/M7*100</f>
        <v>0.005803321243371423</v>
      </c>
      <c r="O30" s="79">
        <v>2420.96198</v>
      </c>
      <c r="P30" s="87">
        <f>O30/O7*100</f>
        <v>0.38213528932729746</v>
      </c>
      <c r="Q30" s="19">
        <v>56.9</v>
      </c>
      <c r="R30" s="12" t="e">
        <f>Q30/Q7*100</f>
        <v>#REF!</v>
      </c>
    </row>
    <row r="31" spans="1:18" s="5" customFormat="1" ht="23.25" customHeight="1" thickBot="1">
      <c r="A31" s="107" t="s">
        <v>52</v>
      </c>
      <c r="B31" s="108">
        <v>1166</v>
      </c>
      <c r="C31" s="150"/>
      <c r="D31" s="142">
        <f>C31/C28*100</f>
        <v>0</v>
      </c>
      <c r="E31" s="159">
        <v>787.24823</v>
      </c>
      <c r="F31" s="133">
        <f>E31/E7*100</f>
        <v>0.3228695182823974</v>
      </c>
      <c r="G31" s="159">
        <v>217.4</v>
      </c>
      <c r="H31" s="110">
        <f>G31/G7*100</f>
        <v>0.07665442326210456</v>
      </c>
      <c r="I31" s="167"/>
      <c r="J31" s="109">
        <f>I31/I7*100</f>
        <v>0</v>
      </c>
      <c r="K31" s="176">
        <v>11.36</v>
      </c>
      <c r="L31" s="109">
        <f>K31/K7*100</f>
        <v>0.03616770608217884</v>
      </c>
      <c r="M31" s="109"/>
      <c r="N31" s="110">
        <f>M31/M7*100</f>
        <v>0</v>
      </c>
      <c r="O31" s="111">
        <v>1016.00823</v>
      </c>
      <c r="P31" s="112">
        <f>O31/O7*100</f>
        <v>0.16037120869199498</v>
      </c>
      <c r="Q31" s="19">
        <v>281.9</v>
      </c>
      <c r="R31" s="12" t="e">
        <f>Q31/Q7*100</f>
        <v>#REF!</v>
      </c>
    </row>
    <row r="32" spans="1:18" s="5" customFormat="1" ht="40.5" customHeight="1" thickBot="1">
      <c r="A32" s="52" t="s">
        <v>53</v>
      </c>
      <c r="B32" s="53">
        <v>1170</v>
      </c>
      <c r="C32" s="149">
        <f>C33+C34</f>
        <v>0</v>
      </c>
      <c r="D32" s="137">
        <f>C32/C7*100</f>
        <v>0</v>
      </c>
      <c r="E32" s="162">
        <f>E33+E34</f>
        <v>32035.84843</v>
      </c>
      <c r="F32" s="128">
        <f>E32/E7*100</f>
        <v>13.138675396401966</v>
      </c>
      <c r="G32" s="122">
        <f>G33+G34</f>
        <v>10.20869</v>
      </c>
      <c r="H32" s="67">
        <f>G32/G7*100</f>
        <v>0.0035995457415437643</v>
      </c>
      <c r="I32" s="114">
        <f>I33+I34</f>
        <v>642.89487</v>
      </c>
      <c r="J32" s="66">
        <f>I32/I7*100</f>
        <v>1.335752517004326</v>
      </c>
      <c r="K32" s="177">
        <f>K34</f>
        <v>0</v>
      </c>
      <c r="L32" s="66">
        <f>K32/K7*100</f>
        <v>0</v>
      </c>
      <c r="M32" s="177">
        <f>M33+M34</f>
        <v>1.8</v>
      </c>
      <c r="N32" s="67">
        <f>M32/M7*100</f>
        <v>0.013890928508069897</v>
      </c>
      <c r="O32" s="114">
        <f>O33+O34</f>
        <v>33012.751990000004</v>
      </c>
      <c r="P32" s="67">
        <f>O32/O7*100</f>
        <v>5.21087800527498</v>
      </c>
      <c r="Q32" s="19">
        <v>1783.2</v>
      </c>
      <c r="R32" s="12" t="e">
        <f>Q32/Q7*100</f>
        <v>#REF!</v>
      </c>
    </row>
    <row r="33" spans="1:18" s="5" customFormat="1" ht="43.5" customHeight="1">
      <c r="A33" s="113" t="s">
        <v>54</v>
      </c>
      <c r="B33" s="115">
        <v>1171</v>
      </c>
      <c r="C33" s="151"/>
      <c r="D33" s="143">
        <f>C33/C7*100</f>
        <v>0</v>
      </c>
      <c r="E33" s="163"/>
      <c r="F33" s="129"/>
      <c r="G33" s="123"/>
      <c r="H33" s="71"/>
      <c r="I33" s="167"/>
      <c r="J33" s="70"/>
      <c r="K33" s="167"/>
      <c r="L33" s="70"/>
      <c r="M33" s="167"/>
      <c r="N33" s="71"/>
      <c r="O33" s="90">
        <v>300</v>
      </c>
      <c r="P33" s="74">
        <f>O33/O7*100</f>
        <v>0.04735331977340232</v>
      </c>
      <c r="Q33" s="19"/>
      <c r="R33" s="12"/>
    </row>
    <row r="34" spans="1:18" s="5" customFormat="1" ht="57.75" customHeight="1" thickBot="1">
      <c r="A34" s="61" t="s">
        <v>55</v>
      </c>
      <c r="B34" s="44">
        <v>1172</v>
      </c>
      <c r="C34" s="152"/>
      <c r="D34" s="141">
        <f>C34/C7*100</f>
        <v>0</v>
      </c>
      <c r="E34" s="164">
        <v>32035.84843</v>
      </c>
      <c r="F34" s="132">
        <f>E34/E7*100</f>
        <v>13.138675396401966</v>
      </c>
      <c r="G34" s="164">
        <v>10.20869</v>
      </c>
      <c r="H34" s="89">
        <f>G34/G7*100</f>
        <v>0.0035995457415437643</v>
      </c>
      <c r="I34" s="173">
        <v>642.89487</v>
      </c>
      <c r="J34" s="88">
        <f>I34/I7*100</f>
        <v>1.335752517004326</v>
      </c>
      <c r="K34" s="88"/>
      <c r="L34" s="88">
        <f>K34/K7*100</f>
        <v>0</v>
      </c>
      <c r="M34" s="88">
        <v>1.8</v>
      </c>
      <c r="N34" s="89">
        <f>M34/M7*100</f>
        <v>0.013890928508069897</v>
      </c>
      <c r="O34" s="98">
        <v>32712.75199</v>
      </c>
      <c r="P34" s="91">
        <f>O34/O7*100</f>
        <v>5.163524685501577</v>
      </c>
      <c r="Q34" s="19"/>
      <c r="R34" s="12">
        <f>Q34/Q8*100</f>
        <v>0</v>
      </c>
    </row>
    <row r="35" spans="1:18" s="5" customFormat="1" ht="24" customHeight="1" thickBot="1">
      <c r="A35" s="57" t="s">
        <v>14</v>
      </c>
      <c r="B35" s="53">
        <v>1300</v>
      </c>
      <c r="C35" s="149">
        <f>C36+C38</f>
        <v>0</v>
      </c>
      <c r="D35" s="137">
        <f>C35/C7*100</f>
        <v>0</v>
      </c>
      <c r="E35" s="122">
        <f>E36+E38</f>
        <v>29824.75687</v>
      </c>
      <c r="F35" s="128">
        <f>E35/E7*100</f>
        <v>12.231853329802371</v>
      </c>
      <c r="G35" s="122">
        <f>G36+G38</f>
        <v>2290.4908100000002</v>
      </c>
      <c r="H35" s="67">
        <f>G35/G7*100</f>
        <v>0.8076184545892399</v>
      </c>
      <c r="I35" s="68">
        <f>I36+I38</f>
        <v>5716.90763</v>
      </c>
      <c r="J35" s="66">
        <f>I35/I7*100</f>
        <v>11.878106534360331</v>
      </c>
      <c r="K35" s="66">
        <f>K36+K38</f>
        <v>13624.0183</v>
      </c>
      <c r="L35" s="66">
        <f>K35/K7*100</f>
        <v>43.37583534618185</v>
      </c>
      <c r="M35" s="66">
        <f>M36+M38</f>
        <v>1873.78271</v>
      </c>
      <c r="N35" s="67">
        <f>M35/M7*100</f>
        <v>14.46032314681526</v>
      </c>
      <c r="O35" s="68">
        <f>O36+O38+O37</f>
        <v>57477.95127</v>
      </c>
      <c r="P35" s="67">
        <f>O35/O7*100</f>
        <v>9.072572688027819</v>
      </c>
      <c r="Q35" s="19">
        <f>Q36+Q38+Q37</f>
        <v>37536.8</v>
      </c>
      <c r="R35" s="12" t="e">
        <f>Q35/Q7*100</f>
        <v>#REF!</v>
      </c>
    </row>
    <row r="36" spans="1:18" s="5" customFormat="1" ht="40.5" customHeight="1">
      <c r="A36" s="56" t="s">
        <v>15</v>
      </c>
      <c r="B36" s="51">
        <v>1310</v>
      </c>
      <c r="C36" s="153"/>
      <c r="D36" s="139">
        <f>C36/C7*100</f>
        <v>0</v>
      </c>
      <c r="E36" s="165">
        <v>69.99837</v>
      </c>
      <c r="F36" s="130">
        <f>E36/E7*100</f>
        <v>0.02870802263023572</v>
      </c>
      <c r="G36" s="168"/>
      <c r="H36" s="78">
        <f>G36/G7*100</f>
        <v>0</v>
      </c>
      <c r="I36" s="167">
        <v>286.7499</v>
      </c>
      <c r="J36" s="77">
        <f>I36/I7*100</f>
        <v>0.5957846586577038</v>
      </c>
      <c r="K36" s="167">
        <v>13549.3383</v>
      </c>
      <c r="L36" s="77">
        <f>K36/K7*100</f>
        <v>43.13807088401485</v>
      </c>
      <c r="M36" s="167">
        <v>853.48921</v>
      </c>
      <c r="N36" s="78">
        <f>M36/M7*100</f>
        <v>6.586531999177253</v>
      </c>
      <c r="O36" s="90">
        <v>17394.57073</v>
      </c>
      <c r="P36" s="80">
        <f>O36/O7*100</f>
        <v>2.745635566995847</v>
      </c>
      <c r="Q36" s="19">
        <v>518.2</v>
      </c>
      <c r="R36" s="12" t="e">
        <f>Q36/Q7*100</f>
        <v>#REF!</v>
      </c>
    </row>
    <row r="37" spans="1:18" s="5" customFormat="1" ht="37.5" customHeight="1">
      <c r="A37" s="27" t="s">
        <v>34</v>
      </c>
      <c r="B37" s="43">
        <v>1320</v>
      </c>
      <c r="C37" s="147"/>
      <c r="D37" s="140"/>
      <c r="E37" s="158"/>
      <c r="F37" s="131"/>
      <c r="G37" s="158"/>
      <c r="H37" s="84"/>
      <c r="I37" s="170"/>
      <c r="J37" s="82"/>
      <c r="K37" s="82"/>
      <c r="L37" s="82"/>
      <c r="M37" s="82"/>
      <c r="N37" s="84"/>
      <c r="O37" s="99">
        <v>1513</v>
      </c>
      <c r="P37" s="80">
        <f>O37/O8*100</f>
        <v>0.23881857605719237</v>
      </c>
      <c r="Q37" s="19">
        <v>36502.3</v>
      </c>
      <c r="R37" s="12" t="e">
        <f>Q37/Q7*100</f>
        <v>#REF!</v>
      </c>
    </row>
    <row r="38" spans="1:18" s="5" customFormat="1" ht="24" customHeight="1">
      <c r="A38" s="27" t="s">
        <v>16</v>
      </c>
      <c r="B38" s="42">
        <v>1340</v>
      </c>
      <c r="C38" s="147">
        <f>SUM(C39:C41)</f>
        <v>0</v>
      </c>
      <c r="D38" s="140">
        <f>C38/C7*100</f>
        <v>0</v>
      </c>
      <c r="E38" s="166">
        <f>SUM(E39:E41)</f>
        <v>29754.7585</v>
      </c>
      <c r="F38" s="131">
        <f>E38/E7*100</f>
        <v>12.203145307172134</v>
      </c>
      <c r="G38" s="158">
        <f>G39+G41</f>
        <v>2290.4908100000002</v>
      </c>
      <c r="H38" s="84">
        <f>G38/G7*100</f>
        <v>0.8076184545892399</v>
      </c>
      <c r="I38" s="170">
        <f>I39+I41</f>
        <v>5430.15773</v>
      </c>
      <c r="J38" s="82">
        <f>I38/I7*100</f>
        <v>11.28232187570263</v>
      </c>
      <c r="K38" s="82">
        <f>K39+K41</f>
        <v>74.68</v>
      </c>
      <c r="L38" s="82">
        <f>K38/K7*100</f>
        <v>0.23776446216699967</v>
      </c>
      <c r="M38" s="82">
        <f>M39+M41</f>
        <v>1020.2935</v>
      </c>
      <c r="N38" s="84">
        <f>M38/M7*100</f>
        <v>7.8737911476380065</v>
      </c>
      <c r="O38" s="182">
        <f>O39+O41+O40</f>
        <v>38570.38054</v>
      </c>
      <c r="P38" s="87">
        <f>O38/O7*100</f>
        <v>6.088118544974779</v>
      </c>
      <c r="Q38" s="19">
        <f>SUM(Q39:Q41)</f>
        <v>516.3</v>
      </c>
      <c r="R38" s="12" t="e">
        <f>Q38/Q7*100</f>
        <v>#REF!</v>
      </c>
    </row>
    <row r="39" spans="1:18" s="5" customFormat="1" ht="23.25" customHeight="1">
      <c r="A39" s="29" t="s">
        <v>17</v>
      </c>
      <c r="B39" s="43">
        <v>1341</v>
      </c>
      <c r="C39" s="147"/>
      <c r="D39" s="140">
        <f>C39/C7*100</f>
        <v>0</v>
      </c>
      <c r="E39" s="158"/>
      <c r="F39" s="131">
        <f>E39/E7*100</f>
        <v>0</v>
      </c>
      <c r="G39" s="158">
        <v>2077.42632</v>
      </c>
      <c r="H39" s="84">
        <f>G39/G7*100</f>
        <v>0.7324927158653003</v>
      </c>
      <c r="I39" s="172">
        <v>895.60913</v>
      </c>
      <c r="J39" s="82">
        <f>I39/I7*100</f>
        <v>1.860820805195653</v>
      </c>
      <c r="K39" s="82"/>
      <c r="L39" s="82">
        <f>K39/K7*100</f>
        <v>0</v>
      </c>
      <c r="M39" s="82"/>
      <c r="N39" s="84">
        <f>M39/M7*100</f>
        <v>0</v>
      </c>
      <c r="O39" s="86">
        <v>2973.03545</v>
      </c>
      <c r="P39" s="87">
        <f>O39/O7*100</f>
        <v>0.46927699453837013</v>
      </c>
      <c r="Q39" s="19">
        <v>196.6</v>
      </c>
      <c r="R39" s="12" t="e">
        <f>Q39/Q7*100</f>
        <v>#REF!</v>
      </c>
    </row>
    <row r="40" spans="1:18" s="5" customFormat="1" ht="24" customHeight="1">
      <c r="A40" s="29" t="s">
        <v>27</v>
      </c>
      <c r="B40" s="43">
        <v>1342</v>
      </c>
      <c r="C40" s="147"/>
      <c r="D40" s="140"/>
      <c r="E40" s="158">
        <v>27601.92297</v>
      </c>
      <c r="F40" s="131">
        <f>E40/E7*100</f>
        <v>11.320215445885143</v>
      </c>
      <c r="G40" s="169"/>
      <c r="H40" s="84"/>
      <c r="I40" s="170"/>
      <c r="J40" s="82"/>
      <c r="K40" s="82"/>
      <c r="L40" s="82"/>
      <c r="M40" s="82"/>
      <c r="N40" s="84"/>
      <c r="O40" s="99">
        <v>27601.92297</v>
      </c>
      <c r="P40" s="87">
        <f>O40/O8*100</f>
        <v>4.356808949197428</v>
      </c>
      <c r="Q40" s="19"/>
      <c r="R40" s="12"/>
    </row>
    <row r="41" spans="1:18" s="5" customFormat="1" ht="25.5" customHeight="1" thickBot="1">
      <c r="A41" s="107" t="s">
        <v>18</v>
      </c>
      <c r="B41" s="108">
        <v>1343</v>
      </c>
      <c r="C41" s="150"/>
      <c r="D41" s="142">
        <f>C41/C7*100</f>
        <v>0</v>
      </c>
      <c r="E41" s="159">
        <v>2152.83553</v>
      </c>
      <c r="F41" s="133">
        <f>E41/E7*100</f>
        <v>0.8829298612869916</v>
      </c>
      <c r="G41" s="159">
        <v>213.06449</v>
      </c>
      <c r="H41" s="110">
        <f>G41/G7*100</f>
        <v>0.07512573872393949</v>
      </c>
      <c r="I41" s="183">
        <v>4534.5486</v>
      </c>
      <c r="J41" s="109">
        <f>I41/I7*100</f>
        <v>9.421501070506975</v>
      </c>
      <c r="K41" s="183">
        <v>74.68</v>
      </c>
      <c r="L41" s="109">
        <f>K41/K7*100</f>
        <v>0.23776446216699967</v>
      </c>
      <c r="M41" s="183">
        <v>1020.2935</v>
      </c>
      <c r="N41" s="110">
        <f>M41/M7*100</f>
        <v>7.8737911476380065</v>
      </c>
      <c r="O41" s="184">
        <v>7995.42212</v>
      </c>
      <c r="P41" s="112">
        <f>O41/O7*100</f>
        <v>1.2620326012389809</v>
      </c>
      <c r="Q41" s="19">
        <v>319.7</v>
      </c>
      <c r="R41" s="12" t="e">
        <f>Q41/Q7*100</f>
        <v>#REF!</v>
      </c>
    </row>
    <row r="42" spans="1:18" s="5" customFormat="1" ht="20.25" customHeight="1" hidden="1" thickBot="1">
      <c r="A42" s="59" t="s">
        <v>19</v>
      </c>
      <c r="B42" s="53">
        <v>2000</v>
      </c>
      <c r="C42" s="149">
        <f>C43</f>
        <v>0</v>
      </c>
      <c r="D42" s="137">
        <f>C42/C7*100</f>
        <v>0</v>
      </c>
      <c r="E42" s="122">
        <f>E43+E52</f>
        <v>0</v>
      </c>
      <c r="F42" s="128">
        <f>E42/E7*100</f>
        <v>0</v>
      </c>
      <c r="G42" s="122">
        <f>G43+G52</f>
        <v>0</v>
      </c>
      <c r="H42" s="67">
        <f>G42/G7*100</f>
        <v>0</v>
      </c>
      <c r="I42" s="68">
        <f>I43+I52</f>
        <v>0</v>
      </c>
      <c r="J42" s="66">
        <f>I42/I7*100</f>
        <v>0</v>
      </c>
      <c r="K42" s="92">
        <f>K43+K52</f>
        <v>0</v>
      </c>
      <c r="L42" s="66">
        <f>K42/K7*100</f>
        <v>0</v>
      </c>
      <c r="M42" s="92">
        <f>M43+M52</f>
        <v>0</v>
      </c>
      <c r="N42" s="67">
        <f>M42/M7*100</f>
        <v>0</v>
      </c>
      <c r="O42" s="68">
        <f>O43+O52</f>
        <v>0</v>
      </c>
      <c r="P42" s="67">
        <f>O42/O7*100</f>
        <v>0</v>
      </c>
      <c r="Q42" s="19" t="e">
        <f>Q43+Q51+Q52</f>
        <v>#REF!</v>
      </c>
      <c r="R42" s="12" t="e">
        <f>Q42/Q7*100</f>
        <v>#REF!</v>
      </c>
    </row>
    <row r="43" spans="1:18" s="5" customFormat="1" ht="21.75" customHeight="1" hidden="1">
      <c r="A43" s="58" t="s">
        <v>20</v>
      </c>
      <c r="B43" s="41">
        <v>2100</v>
      </c>
      <c r="C43" s="117">
        <f>C44+C45+C48</f>
        <v>0</v>
      </c>
      <c r="D43" s="144">
        <f>C43/C7*100</f>
        <v>0</v>
      </c>
      <c r="E43" s="136">
        <f>E44+E45+E48+E51</f>
        <v>0</v>
      </c>
      <c r="F43" s="130">
        <f>E43/E7*100</f>
        <v>0</v>
      </c>
      <c r="G43" s="167">
        <f>G44+G45+G48+G51</f>
        <v>0</v>
      </c>
      <c r="H43" s="78">
        <f>G43/G7*100</f>
        <v>0</v>
      </c>
      <c r="I43" s="174">
        <f>I44+I45+I48+I51</f>
        <v>0</v>
      </c>
      <c r="J43" s="77">
        <f>I43/I7*100</f>
        <v>0</v>
      </c>
      <c r="K43" s="76">
        <f>K44+K45+K48+K51</f>
        <v>0</v>
      </c>
      <c r="L43" s="77">
        <f>K43/K7*100</f>
        <v>0</v>
      </c>
      <c r="M43" s="76">
        <f>M44+M45+M48+M51</f>
        <v>0</v>
      </c>
      <c r="N43" s="78">
        <f>M43/M7*100</f>
        <v>0</v>
      </c>
      <c r="O43" s="79">
        <f>O44+O48+O51+O45</f>
        <v>0</v>
      </c>
      <c r="P43" s="80">
        <f>O43/O7*100</f>
        <v>0</v>
      </c>
      <c r="Q43" s="19">
        <f>Q44+Q45+Q48</f>
        <v>1054.3</v>
      </c>
      <c r="R43" s="12" t="e">
        <f>Q43/Q7*100</f>
        <v>#REF!</v>
      </c>
    </row>
    <row r="44" spans="1:18" s="5" customFormat="1" ht="36" customHeight="1" hidden="1">
      <c r="A44" s="30" t="s">
        <v>21</v>
      </c>
      <c r="B44" s="43">
        <v>2110</v>
      </c>
      <c r="C44" s="154"/>
      <c r="D44" s="140">
        <f>C44/C7*100</f>
        <v>0</v>
      </c>
      <c r="E44" s="126"/>
      <c r="F44" s="131">
        <f>E44/E7*100</f>
        <v>0</v>
      </c>
      <c r="G44" s="158"/>
      <c r="H44" s="84">
        <f>G44/G7*100</f>
        <v>0</v>
      </c>
      <c r="I44" s="167"/>
      <c r="J44" s="82">
        <f>I44/I7*100</f>
        <v>0</v>
      </c>
      <c r="K44" s="75"/>
      <c r="L44" s="82">
        <f>K44/K7*100</f>
        <v>0</v>
      </c>
      <c r="M44" s="75"/>
      <c r="N44" s="84">
        <f>M44/M7*100</f>
        <v>0</v>
      </c>
      <c r="O44" s="79"/>
      <c r="P44" s="87">
        <f>O44/O7*100</f>
        <v>0</v>
      </c>
      <c r="Q44" s="19">
        <v>233.4</v>
      </c>
      <c r="R44" s="12" t="e">
        <f>Q44/Q7*100</f>
        <v>#REF!</v>
      </c>
    </row>
    <row r="45" spans="1:18" s="5" customFormat="1" ht="20.25" customHeight="1" hidden="1">
      <c r="A45" s="31" t="s">
        <v>24</v>
      </c>
      <c r="B45" s="42">
        <v>2120</v>
      </c>
      <c r="C45" s="147">
        <f>C46</f>
        <v>0</v>
      </c>
      <c r="D45" s="140">
        <f>C45/C7*100</f>
        <v>0</v>
      </c>
      <c r="E45" s="126">
        <f>E47</f>
        <v>0</v>
      </c>
      <c r="F45" s="131">
        <f>E45/E7*100</f>
        <v>0</v>
      </c>
      <c r="G45" s="158">
        <f>G47</f>
        <v>0</v>
      </c>
      <c r="H45" s="84">
        <f>G45/G7*100</f>
        <v>0</v>
      </c>
      <c r="I45" s="85">
        <f>I47</f>
        <v>0</v>
      </c>
      <c r="J45" s="82">
        <f>I45/I7*100</f>
        <v>0</v>
      </c>
      <c r="K45" s="83">
        <f>K47</f>
        <v>0</v>
      </c>
      <c r="L45" s="82">
        <f>K45/K7*100</f>
        <v>0</v>
      </c>
      <c r="M45" s="116">
        <f>M46+M47</f>
        <v>0</v>
      </c>
      <c r="N45" s="84">
        <f>M45/M7*100</f>
        <v>0</v>
      </c>
      <c r="O45" s="116">
        <f>O46+O47</f>
        <v>0</v>
      </c>
      <c r="P45" s="87">
        <f>O45/O7*100</f>
        <v>0</v>
      </c>
      <c r="Q45" s="19">
        <f>Q47+Q46</f>
        <v>120</v>
      </c>
      <c r="R45" s="12" t="e">
        <f>Q45/Q7*100</f>
        <v>#REF!</v>
      </c>
    </row>
    <row r="46" spans="1:18" s="5" customFormat="1" ht="20.25" customHeight="1" hidden="1">
      <c r="A46" s="31" t="s">
        <v>32</v>
      </c>
      <c r="B46" s="43">
        <v>2121</v>
      </c>
      <c r="C46" s="147"/>
      <c r="D46" s="140">
        <f>C46/C7*100</f>
        <v>0</v>
      </c>
      <c r="E46" s="126"/>
      <c r="F46" s="131"/>
      <c r="G46" s="158"/>
      <c r="H46" s="84"/>
      <c r="I46" s="85"/>
      <c r="J46" s="82"/>
      <c r="K46" s="83"/>
      <c r="L46" s="82"/>
      <c r="M46" s="83"/>
      <c r="N46" s="84"/>
      <c r="O46" s="79"/>
      <c r="P46" s="87">
        <f>O46/O7*100</f>
        <v>0</v>
      </c>
      <c r="Q46" s="19">
        <v>120</v>
      </c>
      <c r="R46" s="12" t="e">
        <f>Q46/Q7*100</f>
        <v>#REF!</v>
      </c>
    </row>
    <row r="47" spans="1:18" s="5" customFormat="1" ht="20.25" customHeight="1" hidden="1">
      <c r="A47" s="31" t="s">
        <v>25</v>
      </c>
      <c r="B47" s="43">
        <v>2123</v>
      </c>
      <c r="C47" s="147"/>
      <c r="D47" s="140">
        <f>C47/C7*100</f>
        <v>0</v>
      </c>
      <c r="E47" s="124"/>
      <c r="F47" s="131">
        <f>E47/E7*100</f>
        <v>0</v>
      </c>
      <c r="G47" s="158"/>
      <c r="H47" s="84">
        <f>G47/G7*100</f>
        <v>0</v>
      </c>
      <c r="I47" s="85"/>
      <c r="J47" s="82">
        <f>I47/I7*100</f>
        <v>0</v>
      </c>
      <c r="K47" s="83"/>
      <c r="L47" s="82">
        <f>K47/K7*100</f>
        <v>0</v>
      </c>
      <c r="M47" s="83"/>
      <c r="N47" s="84">
        <f>M47/M7*100</f>
        <v>0</v>
      </c>
      <c r="O47" s="90"/>
      <c r="P47" s="87">
        <f>O47/O7*100</f>
        <v>0</v>
      </c>
      <c r="Q47" s="19"/>
      <c r="R47" s="12" t="e">
        <f>Q47/Q7*100</f>
        <v>#REF!</v>
      </c>
    </row>
    <row r="48" spans="1:18" s="5" customFormat="1" ht="24" customHeight="1" hidden="1">
      <c r="A48" s="31" t="s">
        <v>56</v>
      </c>
      <c r="B48" s="42">
        <v>2130</v>
      </c>
      <c r="C48" s="147"/>
      <c r="D48" s="140">
        <f>C48/C7*100</f>
        <v>0</v>
      </c>
      <c r="E48" s="124">
        <f>E49</f>
        <v>0</v>
      </c>
      <c r="F48" s="131">
        <f>E48/E7*100</f>
        <v>0</v>
      </c>
      <c r="G48" s="124">
        <f>G49</f>
        <v>0</v>
      </c>
      <c r="H48" s="84">
        <f>G48/G7*100</f>
        <v>0</v>
      </c>
      <c r="I48" s="85">
        <f>I49</f>
        <v>0</v>
      </c>
      <c r="J48" s="82">
        <f>I48/I7*100</f>
        <v>0</v>
      </c>
      <c r="K48" s="83">
        <f>K49+K50</f>
        <v>0</v>
      </c>
      <c r="L48" s="82">
        <f>K48/K7*100</f>
        <v>0</v>
      </c>
      <c r="M48" s="83">
        <f>M49+M50</f>
        <v>0</v>
      </c>
      <c r="N48" s="84">
        <f>M48/M7*100</f>
        <v>0</v>
      </c>
      <c r="O48" s="99">
        <f>O49+O50</f>
        <v>0</v>
      </c>
      <c r="P48" s="87">
        <f>O48/O7*100</f>
        <v>0</v>
      </c>
      <c r="Q48" s="19">
        <f>Q49+Q50</f>
        <v>700.9</v>
      </c>
      <c r="R48" s="12" t="e">
        <f>Q48/Q7*100</f>
        <v>#REF!</v>
      </c>
    </row>
    <row r="49" spans="1:18" s="5" customFormat="1" ht="23.25" customHeight="1" hidden="1">
      <c r="A49" s="29" t="s">
        <v>57</v>
      </c>
      <c r="B49" s="43">
        <v>2133</v>
      </c>
      <c r="C49" s="147"/>
      <c r="D49" s="140">
        <f>C49/C7*100</f>
        <v>0</v>
      </c>
      <c r="E49" s="126"/>
      <c r="F49" s="131">
        <f>E49/E7*100</f>
        <v>0</v>
      </c>
      <c r="G49" s="75"/>
      <c r="H49" s="84">
        <f>G49/G7*100</f>
        <v>0</v>
      </c>
      <c r="I49" s="94"/>
      <c r="J49" s="82">
        <f>I49/I7*100</f>
        <v>0</v>
      </c>
      <c r="K49" s="83"/>
      <c r="L49" s="82">
        <f>K49/K7*100</f>
        <v>0</v>
      </c>
      <c r="M49" s="75"/>
      <c r="N49" s="84">
        <f>M49/M7*100</f>
        <v>0</v>
      </c>
      <c r="O49" s="86"/>
      <c r="P49" s="87">
        <f>O49/O7*100</f>
        <v>0</v>
      </c>
      <c r="Q49" s="19">
        <v>700.9</v>
      </c>
      <c r="R49" s="12" t="e">
        <f>Q49/Q7*100</f>
        <v>#REF!</v>
      </c>
    </row>
    <row r="50" spans="1:18" s="5" customFormat="1" ht="34.5" customHeight="1" hidden="1">
      <c r="A50" s="32" t="s">
        <v>35</v>
      </c>
      <c r="B50" s="44">
        <v>2134</v>
      </c>
      <c r="C50" s="152"/>
      <c r="D50" s="141"/>
      <c r="E50" s="125"/>
      <c r="F50" s="132"/>
      <c r="G50" s="125"/>
      <c r="H50" s="89"/>
      <c r="I50" s="97"/>
      <c r="J50" s="88"/>
      <c r="K50" s="96"/>
      <c r="L50" s="88"/>
      <c r="M50" s="96"/>
      <c r="N50" s="89"/>
      <c r="O50" s="98"/>
      <c r="P50" s="91"/>
      <c r="Q50" s="20"/>
      <c r="R50" s="13"/>
    </row>
    <row r="51" spans="1:18" s="24" customFormat="1" ht="21" customHeight="1" hidden="1">
      <c r="A51" s="33" t="s">
        <v>37</v>
      </c>
      <c r="B51" s="62">
        <v>2140</v>
      </c>
      <c r="C51" s="105"/>
      <c r="D51" s="145">
        <f>C51/C7*100</f>
        <v>0</v>
      </c>
      <c r="E51" s="126"/>
      <c r="F51" s="134">
        <f>E51/E7*100</f>
        <v>0</v>
      </c>
      <c r="G51" s="126"/>
      <c r="H51" s="104">
        <f>G51/G7*100</f>
        <v>0</v>
      </c>
      <c r="I51" s="75"/>
      <c r="J51" s="101">
        <f>I51/I7*100</f>
        <v>0</v>
      </c>
      <c r="K51" s="101"/>
      <c r="L51" s="101">
        <f>K51/K7*100</f>
        <v>0</v>
      </c>
      <c r="M51" s="101"/>
      <c r="N51" s="104">
        <f>M51/M7*100</f>
        <v>0</v>
      </c>
      <c r="O51" s="79"/>
      <c r="P51" s="103">
        <f>O51/O7*100</f>
        <v>0</v>
      </c>
      <c r="Q51" s="15"/>
      <c r="R51" s="23" t="e">
        <f>Q51/Q7*100</f>
        <v>#REF!</v>
      </c>
    </row>
    <row r="52" spans="1:18" ht="20.25" customHeight="1" hidden="1">
      <c r="A52" s="33" t="s">
        <v>29</v>
      </c>
      <c r="B52" s="62">
        <v>2400</v>
      </c>
      <c r="C52" s="105"/>
      <c r="D52" s="145"/>
      <c r="E52" s="126">
        <f>E53</f>
        <v>0</v>
      </c>
      <c r="F52" s="134">
        <f>E52/E7*100</f>
        <v>0</v>
      </c>
      <c r="G52" s="100"/>
      <c r="H52" s="104"/>
      <c r="I52" s="105"/>
      <c r="J52" s="101"/>
      <c r="K52" s="156">
        <f>K53</f>
        <v>0</v>
      </c>
      <c r="L52" s="101">
        <f>K52/K7*100</f>
        <v>0</v>
      </c>
      <c r="M52" s="101">
        <f>M53</f>
        <v>0</v>
      </c>
      <c r="N52" s="104">
        <f>M52/M7*100</f>
        <v>0</v>
      </c>
      <c r="O52" s="79">
        <f>O53+O54</f>
        <v>0</v>
      </c>
      <c r="P52" s="103">
        <f>O52/O7*100</f>
        <v>0</v>
      </c>
      <c r="Q52" s="21" t="e">
        <f>#REF!+Q54</f>
        <v>#REF!</v>
      </c>
      <c r="R52" s="16" t="e">
        <f>Q52/Q7*100</f>
        <v>#REF!</v>
      </c>
    </row>
    <row r="53" spans="1:18" ht="35.25" customHeight="1" hidden="1">
      <c r="A53" s="31" t="s">
        <v>30</v>
      </c>
      <c r="B53" s="45">
        <v>2410</v>
      </c>
      <c r="C53" s="105"/>
      <c r="D53" s="145"/>
      <c r="E53" s="126"/>
      <c r="F53" s="134">
        <f>E53/E7*100</f>
        <v>0</v>
      </c>
      <c r="G53" s="100"/>
      <c r="H53" s="102"/>
      <c r="I53" s="105"/>
      <c r="J53" s="101"/>
      <c r="K53" s="81"/>
      <c r="L53" s="101">
        <f>K53/K7*100</f>
        <v>0</v>
      </c>
      <c r="M53" s="101"/>
      <c r="N53" s="104">
        <f>M53/M7*100</f>
        <v>0</v>
      </c>
      <c r="O53" s="79"/>
      <c r="P53" s="103">
        <f>O53/O7*100</f>
        <v>0</v>
      </c>
      <c r="Q53" s="21"/>
      <c r="R53" s="16"/>
    </row>
    <row r="54" spans="1:18" ht="3.75" customHeight="1" hidden="1" thickBot="1">
      <c r="A54" s="34" t="s">
        <v>33</v>
      </c>
      <c r="B54" s="155">
        <v>2450</v>
      </c>
      <c r="C54" s="38"/>
      <c r="D54" s="135"/>
      <c r="E54" s="35"/>
      <c r="F54" s="135"/>
      <c r="G54" s="35"/>
      <c r="H54" s="37"/>
      <c r="I54" s="38"/>
      <c r="J54" s="39"/>
      <c r="K54" s="36"/>
      <c r="L54" s="36"/>
      <c r="M54" s="36"/>
      <c r="N54" s="37"/>
      <c r="O54" s="119"/>
      <c r="P54" s="106">
        <f>O54/O7*100</f>
        <v>0</v>
      </c>
      <c r="Q54" s="22">
        <v>247.1</v>
      </c>
      <c r="R54" s="17" t="e">
        <f>Q54/Q7*100</f>
        <v>#REF!</v>
      </c>
    </row>
    <row r="55" spans="10:16" ht="20.25">
      <c r="J55" s="6"/>
      <c r="M55" s="219"/>
      <c r="N55" s="219"/>
      <c r="O55" s="1"/>
      <c r="P55" s="221"/>
    </row>
    <row r="56" spans="10:16" ht="20.25">
      <c r="J56" s="6"/>
      <c r="M56" s="220"/>
      <c r="N56" s="220"/>
      <c r="O56" s="1"/>
      <c r="P56" s="222"/>
    </row>
    <row r="57" ht="15.75">
      <c r="J57" s="6"/>
    </row>
    <row r="58" ht="15.75">
      <c r="J58" s="6"/>
    </row>
    <row r="59" ht="15.75">
      <c r="J59" s="6"/>
    </row>
    <row r="60" ht="15.75">
      <c r="J60" s="6"/>
    </row>
    <row r="61" ht="15.75">
      <c r="J61" s="6"/>
    </row>
    <row r="62" ht="15.75">
      <c r="J62" s="6"/>
    </row>
    <row r="63" ht="15.75">
      <c r="J63" s="6"/>
    </row>
    <row r="64" ht="15.75">
      <c r="J64" s="6"/>
    </row>
    <row r="65" ht="15.75">
      <c r="J65" s="6"/>
    </row>
    <row r="66" ht="15.75">
      <c r="J66" s="6"/>
    </row>
    <row r="67" ht="15.75">
      <c r="J67" s="6"/>
    </row>
    <row r="68" ht="15.75">
      <c r="J68" s="6"/>
    </row>
    <row r="69" ht="15.75">
      <c r="J69" s="6"/>
    </row>
    <row r="70" ht="15.75">
      <c r="J70" s="6"/>
    </row>
    <row r="71" ht="15.75">
      <c r="J71" s="6"/>
    </row>
    <row r="72" ht="15.75">
      <c r="J72" s="6"/>
    </row>
    <row r="73" ht="15.75">
      <c r="J73" s="6"/>
    </row>
    <row r="74" ht="15.75">
      <c r="J74" s="6"/>
    </row>
    <row r="75" ht="15.75">
      <c r="J75" s="6"/>
    </row>
    <row r="76" ht="15.75">
      <c r="J76" s="6"/>
    </row>
    <row r="77" ht="15.75">
      <c r="J77" s="6"/>
    </row>
    <row r="78" ht="15.75">
      <c r="J78" s="6"/>
    </row>
    <row r="79" ht="15.75">
      <c r="J79" s="6"/>
    </row>
    <row r="80" ht="15.75">
      <c r="J80" s="6"/>
    </row>
    <row r="81" ht="15.75">
      <c r="J81" s="6"/>
    </row>
    <row r="82" ht="15.75">
      <c r="J82" s="6"/>
    </row>
    <row r="83" ht="15.75">
      <c r="J83" s="6"/>
    </row>
    <row r="84" ht="15.75">
      <c r="J84" s="6"/>
    </row>
    <row r="85" ht="15.75">
      <c r="J85" s="6"/>
    </row>
    <row r="86" ht="15.75">
      <c r="J86" s="6"/>
    </row>
    <row r="87" ht="15.75">
      <c r="J87" s="6"/>
    </row>
    <row r="88" ht="15.75">
      <c r="J88" s="6"/>
    </row>
    <row r="89" ht="15.75">
      <c r="J89" s="6"/>
    </row>
    <row r="90" ht="15.75">
      <c r="J90" s="6"/>
    </row>
    <row r="91" ht="15.75">
      <c r="J91" s="6"/>
    </row>
    <row r="92" ht="15.75">
      <c r="J92" s="6"/>
    </row>
    <row r="93" ht="15.75">
      <c r="J93" s="6"/>
    </row>
    <row r="94" ht="15.75">
      <c r="J94" s="6"/>
    </row>
    <row r="95" ht="15.75">
      <c r="J95" s="6"/>
    </row>
    <row r="96" ht="15.75">
      <c r="J96" s="6"/>
    </row>
    <row r="97" ht="15.75">
      <c r="J97" s="6"/>
    </row>
    <row r="98" ht="15.75">
      <c r="J98" s="6"/>
    </row>
    <row r="99" ht="15.75">
      <c r="J99" s="6"/>
    </row>
    <row r="100" ht="15.75">
      <c r="J100" s="6"/>
    </row>
    <row r="101" ht="15.75">
      <c r="J101" s="6"/>
    </row>
    <row r="102" ht="15.75">
      <c r="J102" s="6"/>
    </row>
    <row r="103" ht="15.75">
      <c r="J103" s="6"/>
    </row>
    <row r="104" ht="15.75">
      <c r="J104" s="6"/>
    </row>
    <row r="105" ht="15.75">
      <c r="J105" s="6"/>
    </row>
    <row r="106" ht="15.75">
      <c r="J106" s="6"/>
    </row>
    <row r="107" ht="15.75">
      <c r="J107" s="6"/>
    </row>
    <row r="108" ht="15.75">
      <c r="J108" s="6"/>
    </row>
    <row r="109" ht="15.75">
      <c r="J109" s="6"/>
    </row>
    <row r="110" ht="15.75">
      <c r="J110" s="6"/>
    </row>
    <row r="111" ht="15.75">
      <c r="J111" s="6"/>
    </row>
    <row r="112" ht="15.75">
      <c r="J112" s="6"/>
    </row>
    <row r="113" ht="15.75">
      <c r="J113" s="6"/>
    </row>
    <row r="114" ht="15.75">
      <c r="J114" s="6"/>
    </row>
    <row r="115" ht="15.75">
      <c r="J115" s="6"/>
    </row>
    <row r="116" ht="15.75">
      <c r="J116" s="6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  <row r="171" ht="15.75">
      <c r="J171" s="6"/>
    </row>
    <row r="172" ht="15.75">
      <c r="J172" s="6"/>
    </row>
    <row r="173" ht="15.75">
      <c r="J173" s="6"/>
    </row>
    <row r="174" ht="15.75">
      <c r="J174" s="6"/>
    </row>
    <row r="175" ht="15.75">
      <c r="J175" s="6"/>
    </row>
    <row r="176" ht="15.75">
      <c r="J176" s="6"/>
    </row>
    <row r="177" ht="15.75">
      <c r="J177" s="6"/>
    </row>
    <row r="178" ht="15.75">
      <c r="J178" s="6"/>
    </row>
    <row r="179" ht="15.75">
      <c r="J179" s="6"/>
    </row>
    <row r="180" ht="15.75">
      <c r="J180" s="6"/>
    </row>
    <row r="181" ht="15.75">
      <c r="J181" s="6"/>
    </row>
    <row r="182" ht="15.75">
      <c r="J182" s="6"/>
    </row>
    <row r="183" ht="15.75">
      <c r="J183" s="6"/>
    </row>
    <row r="184" ht="15.75">
      <c r="J184" s="6"/>
    </row>
    <row r="185" ht="15.75">
      <c r="J185" s="6"/>
    </row>
    <row r="186" ht="15.75">
      <c r="J186" s="6"/>
    </row>
    <row r="187" ht="15.75">
      <c r="J187" s="6"/>
    </row>
    <row r="188" ht="15.75">
      <c r="J188" s="6"/>
    </row>
    <row r="189" ht="15.75">
      <c r="J189" s="6"/>
    </row>
    <row r="190" ht="15.75">
      <c r="J190" s="6"/>
    </row>
    <row r="191" ht="15.75">
      <c r="J191" s="6"/>
    </row>
    <row r="192" ht="15.75">
      <c r="J192" s="6"/>
    </row>
    <row r="193" ht="15.75">
      <c r="J193" s="6"/>
    </row>
    <row r="194" ht="15.75">
      <c r="J194" s="6"/>
    </row>
    <row r="195" ht="15.75">
      <c r="J195" s="6"/>
    </row>
    <row r="196" ht="15.75">
      <c r="J196" s="6"/>
    </row>
    <row r="197" ht="15.75">
      <c r="J197" s="6"/>
    </row>
    <row r="198" ht="15.75">
      <c r="J198" s="6"/>
    </row>
    <row r="199" ht="15.75">
      <c r="J199" s="6"/>
    </row>
    <row r="200" ht="15.75">
      <c r="J200" s="6"/>
    </row>
    <row r="201" ht="15.75">
      <c r="J201" s="6"/>
    </row>
    <row r="202" ht="15.75">
      <c r="J202" s="6"/>
    </row>
    <row r="203" ht="15.75">
      <c r="J203" s="6"/>
    </row>
    <row r="204" ht="15.75">
      <c r="J204" s="6"/>
    </row>
    <row r="205" ht="15.75">
      <c r="J205" s="6"/>
    </row>
    <row r="206" ht="15.75">
      <c r="J206" s="6"/>
    </row>
    <row r="207" ht="15.75">
      <c r="J207" s="6"/>
    </row>
    <row r="208" ht="15.75">
      <c r="J208" s="6"/>
    </row>
    <row r="209" ht="15.75">
      <c r="J209" s="6"/>
    </row>
    <row r="210" ht="15.75">
      <c r="J210" s="6"/>
    </row>
    <row r="211" ht="15.75">
      <c r="J211" s="6"/>
    </row>
    <row r="212" ht="15.75">
      <c r="J212" s="6"/>
    </row>
    <row r="213" ht="15.75">
      <c r="J213" s="6"/>
    </row>
    <row r="214" ht="15.75">
      <c r="J214" s="6"/>
    </row>
    <row r="215" ht="15.75">
      <c r="J215" s="6"/>
    </row>
    <row r="216" ht="15.75">
      <c r="J216" s="6"/>
    </row>
    <row r="217" ht="15.75">
      <c r="J217" s="6"/>
    </row>
    <row r="218" ht="15.75">
      <c r="J218" s="6"/>
    </row>
    <row r="219" ht="15.75">
      <c r="J219" s="6"/>
    </row>
    <row r="220" ht="15.75">
      <c r="J220" s="6"/>
    </row>
    <row r="221" ht="15.75">
      <c r="J221" s="6"/>
    </row>
    <row r="222" ht="15.75">
      <c r="J222" s="6"/>
    </row>
    <row r="223" ht="15.75">
      <c r="J223" s="6"/>
    </row>
    <row r="224" ht="15.75">
      <c r="J224" s="6"/>
    </row>
    <row r="225" ht="15.75">
      <c r="J225" s="6"/>
    </row>
    <row r="226" ht="15.75">
      <c r="J226" s="6"/>
    </row>
    <row r="227" ht="15.75">
      <c r="J227" s="6"/>
    </row>
    <row r="228" ht="15.75">
      <c r="J228" s="6"/>
    </row>
    <row r="229" ht="15.75">
      <c r="J229" s="6"/>
    </row>
    <row r="230" ht="15.75">
      <c r="J230" s="6"/>
    </row>
    <row r="231" ht="15.75">
      <c r="J231" s="6"/>
    </row>
    <row r="232" ht="15.75">
      <c r="J232" s="6"/>
    </row>
    <row r="233" ht="15.75">
      <c r="J233" s="6"/>
    </row>
    <row r="234" ht="15.75">
      <c r="J234" s="6"/>
    </row>
    <row r="235" ht="15.75">
      <c r="J235" s="6"/>
    </row>
    <row r="236" ht="15.75">
      <c r="J236" s="6"/>
    </row>
    <row r="237" ht="15.75">
      <c r="J237" s="6"/>
    </row>
    <row r="238" ht="15.75">
      <c r="J238" s="6"/>
    </row>
    <row r="239" ht="15.75">
      <c r="J239" s="6"/>
    </row>
    <row r="240" ht="15.75">
      <c r="J240" s="6"/>
    </row>
    <row r="241" ht="15.75">
      <c r="J241" s="6"/>
    </row>
    <row r="242" ht="15.75">
      <c r="J242" s="6"/>
    </row>
  </sheetData>
  <sheetProtection/>
  <mergeCells count="22">
    <mergeCell ref="G4:G6"/>
    <mergeCell ref="H4:H6"/>
    <mergeCell ref="P4:P6"/>
    <mergeCell ref="Q4:Q6"/>
    <mergeCell ref="S11:T11"/>
    <mergeCell ref="M55:N56"/>
    <mergeCell ref="P55:P56"/>
    <mergeCell ref="C2:F3"/>
    <mergeCell ref="I4:I6"/>
    <mergeCell ref="J4:J6"/>
    <mergeCell ref="E4:E6"/>
    <mergeCell ref="F4:F6"/>
    <mergeCell ref="A4:A6"/>
    <mergeCell ref="C4:C6"/>
    <mergeCell ref="B4:B6"/>
    <mergeCell ref="D4:D6"/>
    <mergeCell ref="R4:R6"/>
    <mergeCell ref="K4:K6"/>
    <mergeCell ref="L4:L6"/>
    <mergeCell ref="M4:M6"/>
    <mergeCell ref="N4:N6"/>
    <mergeCell ref="O4:O6"/>
  </mergeCells>
  <printOptions horizontalCentered="1" verticalCentered="1"/>
  <pageMargins left="0.13" right="0.05" top="0.2" bottom="0.27" header="0.2" footer="0.27"/>
  <pageSetup horizontalDpi="600" verticalDpi="600" orientation="portrait" paperSize="9" scale="65" r:id="rId1"/>
  <colBreaks count="2" manualBreakCount="2">
    <brk id="6" min="1" max="55" man="1"/>
    <brk id="12" min="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OGogol</dc:creator>
  <cp:keywords/>
  <dc:description/>
  <cp:lastModifiedBy>Горун Віталій Анатолійович</cp:lastModifiedBy>
  <cp:lastPrinted>2012-02-27T16:38:26Z</cp:lastPrinted>
  <dcterms:created xsi:type="dcterms:W3CDTF">2004-08-01T09:26:54Z</dcterms:created>
  <dcterms:modified xsi:type="dcterms:W3CDTF">2012-02-27T16:56:47Z</dcterms:modified>
  <cp:category/>
  <cp:version/>
  <cp:contentType/>
  <cp:contentStatus/>
</cp:coreProperties>
</file>