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'Дод.4'!$A$1:$AD$40</definedName>
  </definedNames>
  <calcPr fullCalcOnLoad="1"/>
</workbook>
</file>

<file path=xl/sharedStrings.xml><?xml version="1.0" encoding="utf-8"?>
<sst xmlns="http://schemas.openxmlformats.org/spreadsheetml/2006/main" count="92" uniqueCount="85">
  <si>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</si>
  <si>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</si>
  <si>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</si>
  <si>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Загальний фонд</t>
  </si>
  <si>
    <t>сума</t>
  </si>
  <si>
    <t>Кошти, що передаються до державного бюджету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</si>
  <si>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</si>
  <si>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</si>
  <si>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</si>
  <si>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</si>
  <si>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</si>
  <si>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</si>
  <si>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</si>
  <si>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</si>
  <si>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</si>
  <si>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</si>
  <si>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</si>
  <si>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</si>
  <si>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в тому числі:</t>
  </si>
  <si>
    <t>послуги зв"язку</t>
  </si>
  <si>
    <t>Додаткова дотація з державного бюджету на вирівнювання фінансової забезпеченості місцевих бюджетів</t>
  </si>
  <si>
    <t>компенсація за пільговий проїзд окремих категорій громадян автотранспор-том</t>
  </si>
  <si>
    <t>в т.ч. цільові кошти на перевезення маршрутами "Рівне-Н.Українка" (Садові ділянки) та "Рівне-Городище" (Садові ділянки)</t>
  </si>
  <si>
    <t>компенсація за пільговий проїзд окремих категорій громадян електро-транспортом</t>
  </si>
  <si>
    <t>компенсація за пільговий проїзд окремих категорій громадян залізничним транспортом</t>
  </si>
  <si>
    <t xml:space="preserve">надання інших передбачених законодавством пільг 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</si>
  <si>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</si>
  <si>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</si>
  <si>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</si>
  <si>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</si>
  <si>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</si>
  <si>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</si>
  <si>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</si>
  <si>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</si>
  <si>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</si>
  <si>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</si>
  <si>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</si>
  <si>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</si>
  <si>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</si>
  <si>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</si>
  <si>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</si>
  <si>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</si>
  <si>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</si>
  <si>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</si>
  <si>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</si>
  <si>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</si>
  <si>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Разом</t>
  </si>
  <si>
    <t xml:space="preserve"> Перший заступник голови обласної ради     </t>
  </si>
  <si>
    <t>Інші субвенції з обласного бюджету</t>
  </si>
  <si>
    <t>Загальний  фонд</t>
  </si>
  <si>
    <t>Спеціальний  фонд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</si>
  <si>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</si>
  <si>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</si>
  <si>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</si>
  <si>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</si>
  <si>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</si>
  <si>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</si>
  <si>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</si>
  <si>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</si>
  <si>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</si>
  <si>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</si>
  <si>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</si>
  <si>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</si>
  <si>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</si>
  <si>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</si>
  <si>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</si>
  <si>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</si>
  <si>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</si>
  <si>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</si>
  <si>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Дотація вирівнювання з державного бюджету</t>
  </si>
  <si>
    <t xml:space="preserve">Норматив щоденного перерахування дотації вирівнювання до місцевих бюджетів </t>
  </si>
  <si>
    <t>Норматив щоденного перерахування</t>
  </si>
  <si>
    <t>М.П.Кривко</t>
  </si>
  <si>
    <t>(грн.)</t>
  </si>
  <si>
    <t>Показники міжбюджетних трансфертів між державним бюджетом, обласним бюджетом та іншими бюджетами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</si>
  <si>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</si>
  <si>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</si>
  <si>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на пільгове медичне обслуговування громадян, які постраждали внаслідок Чорнобильської катастрофи</t>
  </si>
  <si>
    <t>Норматив щомісячних відрахувань від доходів, які є джерелом надання цієї субвенції (%)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</si>
  <si>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</si>
  <si>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</si>
  <si>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придбання медичного автотранспорту та обладнання для закладів охорони здоров’я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</si>
  <si>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</si>
  <si>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 xml:space="preserve"> обласному бюджету Волинської області на утримання психічно хворих</t>
  </si>
  <si>
    <t>від 30 грудня 2011  року № 540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</si>
</sst>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00000"/>
    <numFmt numFmtId="184" formatCode="0.000000"/>
    <numFmt numFmtId="185" formatCode="0.00000"/>
    <numFmt numFmtId="186" formatCode="#,##0.0"/>
    <numFmt numFmtId="187" formatCode="0.00000000"/>
    <numFmt numFmtId="188" formatCode="#,##0.0000"/>
    <numFmt numFmtId="189" formatCode="#,##0.00000"/>
    <numFmt numFmtId="190" formatCode="#,##0.0_ ;\-#,##0.0\ "/>
    <numFmt numFmtId="191" formatCode="#,##0.000000"/>
    <numFmt numFmtId="192" formatCode="#,##0.000"/>
    <numFmt numFmtId="193" formatCode="#,##0.0\ _г_р_н_."/>
    <numFmt numFmtId="194" formatCode="0.000000000000000"/>
    <numFmt numFmtId="195" formatCode="_-* #,##0.0_р_._-;\-* #,##0.0_р_._-;_-* &quot;-&quot;??_р_._-;_-@_-"/>
    <numFmt numFmtId="196" formatCode="#,##0.0_);\-#,##0.0"/>
    <numFmt numFmtId="197" formatCode="\+0.0"/>
    <numFmt numFmtId="198" formatCode="0.000000000"/>
    <numFmt numFmtId="199" formatCode="&quot;0&quot;0"/>
    <numFmt numFmtId="200" formatCode="0.0;[Red]0.0"/>
    <numFmt numFmtId="201" formatCode="#,##0.000_);\-#,##0.000"/>
    <numFmt numFmtId="202" formatCode="0.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#,##0.0_ ;[Red]\-#,##0.0\ "/>
    <numFmt numFmtId="216" formatCode="#,##0.00_ ;\-#,##0.00\ "/>
    <numFmt numFmtId="217" formatCode="0.0%"/>
    <numFmt numFmtId="218" formatCode="#,##0.000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_р_."/>
    <numFmt numFmtId="224" formatCode="#,##0_р_."/>
    <numFmt numFmtId="225" formatCode="#,##0.00000000"/>
  </numFmts>
  <fonts count="5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9" fillId="0" borderId="10" xfId="0" applyFont="1" applyBorder="1" applyAlignment="1">
      <alignment/>
    </xf>
    <xf numFmtId="3" fontId="8" fillId="0" borderId="10" xfId="54" applyNumberFormat="1" applyFont="1" applyBorder="1" applyAlignment="1">
      <alignment/>
      <protection/>
    </xf>
    <xf numFmtId="4" fontId="8" fillId="0" borderId="10" xfId="54" applyNumberFormat="1" applyFont="1" applyBorder="1" applyAlignment="1">
      <alignment/>
      <protection/>
    </xf>
    <xf numFmtId="3" fontId="7" fillId="4" borderId="10" xfId="54" applyNumberFormat="1" applyFont="1" applyFill="1" applyBorder="1" applyAlignment="1">
      <alignment/>
      <protection/>
    </xf>
    <xf numFmtId="4" fontId="7" fillId="4" borderId="10" xfId="54" applyNumberFormat="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4" borderId="10" xfId="54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3" fillId="0" borderId="10" xfId="54" applyFont="1" applyFill="1" applyBorder="1" applyAlignment="1">
      <alignment vertical="top"/>
      <protection/>
    </xf>
    <xf numFmtId="3" fontId="8" fillId="0" borderId="10" xfId="54" applyNumberFormat="1" applyFont="1" applyFill="1" applyBorder="1" applyAlignment="1">
      <alignment/>
      <protection/>
    </xf>
    <xf numFmtId="0" fontId="11" fillId="0" borderId="10" xfId="0" applyFont="1" applyFill="1" applyBorder="1" applyAlignment="1">
      <alignment horizontal="center" vertical="center" wrapText="1"/>
    </xf>
    <xf numFmtId="0" fontId="17" fillId="4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" fontId="8" fillId="0" borderId="10" xfId="54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7" fillId="4" borderId="0" xfId="54" applyNumberFormat="1" applyFont="1" applyFill="1" applyBorder="1" applyAlignment="1">
      <alignment/>
      <protection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3" fontId="7" fillId="0" borderId="11" xfId="54" applyNumberFormat="1" applyFont="1" applyFill="1" applyBorder="1" applyAlignment="1">
      <alignment/>
      <protection/>
    </xf>
    <xf numFmtId="0" fontId="9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9" fillId="4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8" fillId="0" borderId="10" xfId="54" applyNumberFormat="1" applyFont="1" applyFill="1" applyBorder="1" applyAlignment="1">
      <alignment horizontal="right"/>
      <protection/>
    </xf>
    <xf numFmtId="3" fontId="8" fillId="0" borderId="10" xfId="54" applyNumberFormat="1" applyFont="1" applyBorder="1" applyAlignment="1">
      <alignment horizontal="right"/>
      <protection/>
    </xf>
    <xf numFmtId="3" fontId="7" fillId="4" borderId="10" xfId="54" applyNumberFormat="1" applyFont="1" applyFill="1" applyBorder="1" applyAlignment="1">
      <alignment horizontal="right" vertical="center"/>
      <protection/>
    </xf>
    <xf numFmtId="188" fontId="8" fillId="0" borderId="10" xfId="54" applyNumberFormat="1" applyFont="1" applyFill="1" applyBorder="1" applyAlignment="1">
      <alignment/>
      <protection/>
    </xf>
    <xf numFmtId="188" fontId="7" fillId="4" borderId="10" xfId="54" applyNumberFormat="1" applyFont="1" applyFill="1" applyBorder="1" applyAlignment="1">
      <alignment/>
      <protection/>
    </xf>
    <xf numFmtId="3" fontId="7" fillId="4" borderId="10" xfId="54" applyNumberFormat="1" applyFont="1" applyFill="1" applyBorder="1" applyAlignment="1">
      <alignment horizontal="right"/>
      <protection/>
    </xf>
    <xf numFmtId="0" fontId="18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S162"/>
  <sheetViews>
    <sheetView showZeros="0" tabSelected="1" view="pageBreakPreview" zoomScaleSheetLayoutView="100" zoomScalePageLayoutView="0" workbookViewId="0" topLeftCell="A1">
      <pane xSplit="4620" topLeftCell="G1" activePane="topRight" state="split"/>
      <selection pane="topLeft" activeCell="A1" sqref="A1"/>
      <selection pane="topRight" activeCell="L3" sqref="L3"/>
    </sheetView>
  </sheetViews>
  <sheetFormatPr defaultColWidth="9.00390625" defaultRowHeight="12.75"/>
  <cols>
    <col min="1" max="1" width="14.75390625" style="1" customWidth="1"/>
    <col min="2" max="2" width="5.125" style="1" hidden="1" customWidth="1"/>
    <col min="3" max="3" width="5.00390625" style="1" hidden="1" customWidth="1"/>
    <col min="4" max="4" width="25.625" style="1" customWidth="1"/>
    <col min="5" max="5" width="20.125" style="1" customWidth="1"/>
    <col min="6" max="6" width="13.75390625" style="1" customWidth="1"/>
    <col min="7" max="7" width="15.00390625" style="1" customWidth="1"/>
    <col min="8" max="8" width="13.00390625" style="1" customWidth="1"/>
    <col min="9" max="9" width="18.00390625" style="1" customWidth="1"/>
    <col min="10" max="10" width="26.00390625" style="1" customWidth="1"/>
    <col min="11" max="11" width="29.375" style="1" customWidth="1"/>
    <col min="12" max="12" width="26.625" style="1" customWidth="1"/>
    <col min="13" max="13" width="23.75390625" style="1" customWidth="1"/>
    <col min="14" max="14" width="14.875" style="1" customWidth="1"/>
    <col min="15" max="15" width="16.375" style="1" customWidth="1"/>
    <col min="16" max="16" width="15.75390625" style="1" customWidth="1"/>
    <col min="17" max="17" width="18.75390625" style="1" customWidth="1"/>
    <col min="18" max="18" width="15.25390625" style="1" customWidth="1"/>
    <col min="19" max="19" width="16.875" style="1" customWidth="1"/>
    <col min="20" max="20" width="22.125" style="1" customWidth="1"/>
    <col min="21" max="21" width="20.375" style="1" customWidth="1"/>
    <col min="22" max="22" width="15.25390625" style="1" customWidth="1"/>
    <col min="23" max="23" width="13.375" style="1" customWidth="1"/>
    <col min="24" max="25" width="13.875" style="1" customWidth="1"/>
    <col min="26" max="26" width="17.125" style="1" customWidth="1"/>
    <col min="27" max="27" width="29.625" style="1" customWidth="1"/>
    <col min="28" max="28" width="19.25390625" style="1" customWidth="1"/>
    <col min="29" max="29" width="17.75390625" style="1" customWidth="1"/>
    <col min="30" max="30" width="24.625" style="1" customWidth="1"/>
    <col min="31" max="32" width="19.25390625" style="1" customWidth="1"/>
    <col min="33" max="33" width="14.125" style="1" customWidth="1"/>
    <col min="34" max="34" width="14.25390625" style="1" bestFit="1" customWidth="1"/>
    <col min="35" max="16384" width="9.125" style="1" customWidth="1"/>
  </cols>
  <sheetData>
    <row r="1" spans="4:29" ht="13.5" customHeight="1">
      <c r="D1" s="2"/>
      <c r="E1" s="2"/>
      <c r="F1" s="2"/>
      <c r="G1" s="2"/>
      <c r="L1" s="53" t="s">
        <v>27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</row>
    <row r="2" spans="4:29" ht="13.5" customHeight="1">
      <c r="D2" s="2"/>
      <c r="E2" s="2"/>
      <c r="F2" s="2"/>
      <c r="G2" s="2"/>
      <c r="L2" s="56" t="s">
        <v>28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4"/>
      <c r="Z2" s="4"/>
      <c r="AA2" s="4"/>
      <c r="AB2" s="4"/>
      <c r="AC2" s="4"/>
    </row>
    <row r="3" spans="4:29" ht="13.5" customHeight="1">
      <c r="D3" s="2"/>
      <c r="E3" s="2"/>
      <c r="F3" s="2"/>
      <c r="G3" s="2"/>
      <c r="K3" s="27"/>
      <c r="L3" s="29" t="s">
        <v>84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4"/>
      <c r="Y3" s="4"/>
      <c r="Z3" s="4"/>
      <c r="AA3" s="5"/>
      <c r="AB3" s="5"/>
      <c r="AC3" s="5"/>
    </row>
    <row r="4" spans="4:29" ht="10.5" customHeight="1"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"/>
      <c r="AB4" s="5"/>
      <c r="AC4" s="5"/>
    </row>
    <row r="5" spans="1:29" ht="30.75" customHeight="1">
      <c r="A5" s="13"/>
      <c r="B5" s="13"/>
      <c r="C5" s="13"/>
      <c r="D5" s="13"/>
      <c r="E5" s="76" t="s">
        <v>74</v>
      </c>
      <c r="F5" s="76"/>
      <c r="G5" s="76"/>
      <c r="H5" s="76"/>
      <c r="I5" s="76"/>
      <c r="J5" s="76"/>
      <c r="K5" s="76"/>
      <c r="L5" s="76"/>
      <c r="M5" s="13"/>
      <c r="N5" s="11"/>
      <c r="O5" s="11"/>
      <c r="P5" s="11"/>
      <c r="Q5" s="11"/>
      <c r="R5" s="11"/>
      <c r="S5" s="11"/>
      <c r="T5" s="11"/>
      <c r="U5" s="11"/>
      <c r="V5" s="11"/>
      <c r="W5" s="11"/>
      <c r="X5" s="13"/>
      <c r="Y5" s="13"/>
      <c r="Z5" s="13"/>
      <c r="AA5" s="4"/>
      <c r="AB5" s="4"/>
      <c r="AC5" s="4"/>
    </row>
    <row r="6" spans="1:29" ht="9.75" customHeight="1">
      <c r="A6" s="13"/>
      <c r="B6" s="13"/>
      <c r="C6" s="13"/>
      <c r="D6" s="1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3"/>
      <c r="Y6" s="13"/>
      <c r="Z6" s="13"/>
      <c r="AA6" s="4"/>
      <c r="AB6" s="4"/>
      <c r="AC6" s="4"/>
    </row>
    <row r="7" spans="1:32" ht="10.5" customHeight="1">
      <c r="A7" s="6"/>
      <c r="B7" s="6"/>
      <c r="D7" s="7"/>
      <c r="E7" s="7"/>
      <c r="F7" s="7"/>
      <c r="G7" s="7"/>
      <c r="H7" s="7"/>
      <c r="I7" s="7"/>
      <c r="J7" s="2"/>
      <c r="K7" s="2"/>
      <c r="L7" s="6" t="s">
        <v>73</v>
      </c>
      <c r="N7" s="23"/>
      <c r="O7" s="23"/>
      <c r="P7" s="23"/>
      <c r="Q7" s="23"/>
      <c r="R7" s="23"/>
      <c r="S7" s="23"/>
      <c r="T7" s="6"/>
      <c r="U7" s="6" t="s">
        <v>73</v>
      </c>
      <c r="V7" s="6"/>
      <c r="W7" s="6"/>
      <c r="AA7" s="8"/>
      <c r="AB7" s="8"/>
      <c r="AC7" s="8"/>
      <c r="AD7" s="6" t="s">
        <v>73</v>
      </c>
      <c r="AE7" s="6"/>
      <c r="AF7" s="6"/>
    </row>
    <row r="8" spans="1:38" ht="15" customHeight="1">
      <c r="A8" s="72" t="s">
        <v>52</v>
      </c>
      <c r="B8" s="73"/>
      <c r="C8" s="74" t="s">
        <v>1</v>
      </c>
      <c r="D8" s="75" t="s">
        <v>0</v>
      </c>
      <c r="E8" s="75" t="s">
        <v>2</v>
      </c>
      <c r="F8" s="75"/>
      <c r="G8" s="75"/>
      <c r="H8" s="75"/>
      <c r="I8" s="75"/>
      <c r="J8" s="75"/>
      <c r="K8" s="75"/>
      <c r="L8" s="75"/>
      <c r="M8" s="65" t="s">
        <v>2</v>
      </c>
      <c r="N8" s="66"/>
      <c r="O8" s="66"/>
      <c r="P8" s="66"/>
      <c r="Q8" s="66"/>
      <c r="R8" s="66"/>
      <c r="S8" s="66"/>
      <c r="T8" s="66"/>
      <c r="U8" s="67"/>
      <c r="V8" s="66" t="s">
        <v>2</v>
      </c>
      <c r="W8" s="66"/>
      <c r="X8" s="66"/>
      <c r="Y8" s="66"/>
      <c r="Z8" s="66"/>
      <c r="AA8" s="66"/>
      <c r="AB8" s="66"/>
      <c r="AC8" s="67"/>
      <c r="AD8" s="68" t="s">
        <v>46</v>
      </c>
      <c r="AE8" s="47"/>
      <c r="AF8" s="43"/>
      <c r="AG8" s="30"/>
      <c r="AH8" s="30"/>
      <c r="AI8" s="30"/>
      <c r="AJ8" s="30"/>
      <c r="AK8" s="30"/>
      <c r="AL8" s="30"/>
    </row>
    <row r="9" spans="1:38" ht="15" customHeight="1">
      <c r="A9" s="72"/>
      <c r="B9" s="73"/>
      <c r="C9" s="74"/>
      <c r="D9" s="75"/>
      <c r="E9" s="75" t="s">
        <v>3</v>
      </c>
      <c r="F9" s="75"/>
      <c r="G9" s="75"/>
      <c r="H9" s="75"/>
      <c r="I9" s="75"/>
      <c r="J9" s="75"/>
      <c r="K9" s="75"/>
      <c r="L9" s="75"/>
      <c r="M9" s="65" t="s">
        <v>49</v>
      </c>
      <c r="N9" s="66"/>
      <c r="O9" s="66"/>
      <c r="P9" s="66"/>
      <c r="Q9" s="66"/>
      <c r="R9" s="66"/>
      <c r="S9" s="66"/>
      <c r="T9" s="66"/>
      <c r="U9" s="67"/>
      <c r="V9" s="66" t="s">
        <v>49</v>
      </c>
      <c r="W9" s="66"/>
      <c r="X9" s="66"/>
      <c r="Y9" s="65" t="s">
        <v>50</v>
      </c>
      <c r="Z9" s="66"/>
      <c r="AA9" s="66"/>
      <c r="AB9" s="66"/>
      <c r="AC9" s="67"/>
      <c r="AD9" s="68"/>
      <c r="AE9" s="47"/>
      <c r="AF9" s="43"/>
      <c r="AG9" s="30"/>
      <c r="AH9" s="30"/>
      <c r="AI9" s="30"/>
      <c r="AJ9" s="30"/>
      <c r="AK9" s="30"/>
      <c r="AL9" s="30"/>
    </row>
    <row r="10" spans="1:149" ht="73.5" customHeight="1">
      <c r="A10" s="72"/>
      <c r="B10" s="73"/>
      <c r="C10" s="74"/>
      <c r="D10" s="75"/>
      <c r="E10" s="69" t="s">
        <v>69</v>
      </c>
      <c r="F10" s="69"/>
      <c r="G10" s="69" t="s">
        <v>5</v>
      </c>
      <c r="H10" s="69"/>
      <c r="I10" s="69" t="s">
        <v>20</v>
      </c>
      <c r="J10" s="69" t="s">
        <v>15</v>
      </c>
      <c r="K10" s="69" t="s">
        <v>51</v>
      </c>
      <c r="L10" s="69" t="s">
        <v>26</v>
      </c>
      <c r="M10" s="69" t="s">
        <v>16</v>
      </c>
      <c r="N10" s="69" t="s">
        <v>76</v>
      </c>
      <c r="O10" s="69"/>
      <c r="P10" s="69"/>
      <c r="Q10" s="69"/>
      <c r="R10" s="69"/>
      <c r="S10" s="69"/>
      <c r="T10" s="69"/>
      <c r="U10" s="77" t="s">
        <v>79</v>
      </c>
      <c r="V10" s="77" t="s">
        <v>80</v>
      </c>
      <c r="W10" s="80" t="s">
        <v>48</v>
      </c>
      <c r="X10" s="81"/>
      <c r="Y10" s="77" t="s">
        <v>81</v>
      </c>
      <c r="Z10" s="77" t="s">
        <v>82</v>
      </c>
      <c r="AA10" s="69" t="s">
        <v>17</v>
      </c>
      <c r="AB10" s="70" t="s">
        <v>75</v>
      </c>
      <c r="AC10" s="71"/>
      <c r="AD10" s="68"/>
      <c r="AE10" s="47"/>
      <c r="AF10" s="43"/>
      <c r="AG10" s="31"/>
      <c r="AH10" s="31"/>
      <c r="AI10" s="31"/>
      <c r="AJ10" s="31"/>
      <c r="AK10" s="31"/>
      <c r="AL10" s="31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</row>
    <row r="11" spans="1:149" ht="18" customHeight="1">
      <c r="A11" s="72"/>
      <c r="B11" s="73"/>
      <c r="C11" s="74"/>
      <c r="D11" s="75"/>
      <c r="E11" s="69" t="s">
        <v>4</v>
      </c>
      <c r="F11" s="69" t="s">
        <v>70</v>
      </c>
      <c r="G11" s="69" t="s">
        <v>4</v>
      </c>
      <c r="H11" s="69" t="s">
        <v>71</v>
      </c>
      <c r="I11" s="69"/>
      <c r="J11" s="69"/>
      <c r="K11" s="69"/>
      <c r="L11" s="69"/>
      <c r="M11" s="69"/>
      <c r="N11" s="69" t="s">
        <v>18</v>
      </c>
      <c r="O11" s="69"/>
      <c r="P11" s="69"/>
      <c r="Q11" s="69"/>
      <c r="R11" s="69"/>
      <c r="S11" s="69"/>
      <c r="T11" s="69"/>
      <c r="U11" s="78"/>
      <c r="V11" s="78"/>
      <c r="W11" s="69" t="s">
        <v>83</v>
      </c>
      <c r="X11" s="69" t="s">
        <v>77</v>
      </c>
      <c r="Y11" s="78"/>
      <c r="Z11" s="78"/>
      <c r="AA11" s="69"/>
      <c r="AB11" s="69" t="s">
        <v>4</v>
      </c>
      <c r="AC11" s="69" t="s">
        <v>78</v>
      </c>
      <c r="AD11" s="68"/>
      <c r="AE11" s="47"/>
      <c r="AF11" s="43"/>
      <c r="AG11" s="31"/>
      <c r="AH11" s="31"/>
      <c r="AI11" s="31"/>
      <c r="AJ11" s="31"/>
      <c r="AK11" s="31"/>
      <c r="AL11" s="31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</row>
    <row r="12" spans="1:149" ht="99.75" customHeight="1">
      <c r="A12" s="72"/>
      <c r="B12" s="73"/>
      <c r="C12" s="74"/>
      <c r="D12" s="75"/>
      <c r="E12" s="69"/>
      <c r="F12" s="69"/>
      <c r="G12" s="69"/>
      <c r="H12" s="69"/>
      <c r="I12" s="69"/>
      <c r="J12" s="69"/>
      <c r="K12" s="69"/>
      <c r="L12" s="69"/>
      <c r="M12" s="69"/>
      <c r="N12" s="37" t="s">
        <v>19</v>
      </c>
      <c r="O12" s="37" t="s">
        <v>25</v>
      </c>
      <c r="P12" s="37" t="s">
        <v>21</v>
      </c>
      <c r="Q12" s="37" t="s">
        <v>22</v>
      </c>
      <c r="R12" s="37" t="s">
        <v>24</v>
      </c>
      <c r="S12" s="37" t="s">
        <v>23</v>
      </c>
      <c r="T12" s="37" t="s">
        <v>45</v>
      </c>
      <c r="U12" s="79"/>
      <c r="V12" s="79"/>
      <c r="W12" s="69"/>
      <c r="X12" s="69"/>
      <c r="Y12" s="79"/>
      <c r="Z12" s="79"/>
      <c r="AA12" s="69"/>
      <c r="AB12" s="69"/>
      <c r="AC12" s="69"/>
      <c r="AD12" s="68"/>
      <c r="AE12" s="47"/>
      <c r="AF12" s="43"/>
      <c r="AG12" s="31"/>
      <c r="AH12" s="31"/>
      <c r="AI12" s="31"/>
      <c r="AJ12" s="31"/>
      <c r="AK12" s="31"/>
      <c r="AL12" s="31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</row>
    <row r="13" spans="1:38" s="24" customFormat="1" ht="15" customHeight="1">
      <c r="A13" s="32">
        <v>1</v>
      </c>
      <c r="B13" s="32"/>
      <c r="C13" s="32"/>
      <c r="D13" s="32">
        <v>2</v>
      </c>
      <c r="E13" s="32">
        <v>3</v>
      </c>
      <c r="F13" s="32">
        <v>4</v>
      </c>
      <c r="G13" s="32">
        <v>5</v>
      </c>
      <c r="H13" s="32">
        <v>6</v>
      </c>
      <c r="I13" s="32">
        <v>7</v>
      </c>
      <c r="J13" s="32">
        <v>8</v>
      </c>
      <c r="K13" s="32">
        <v>9</v>
      </c>
      <c r="L13" s="32">
        <v>10</v>
      </c>
      <c r="M13" s="32">
        <v>11</v>
      </c>
      <c r="N13" s="32">
        <v>12</v>
      </c>
      <c r="O13" s="32">
        <v>13</v>
      </c>
      <c r="P13" s="32">
        <v>14</v>
      </c>
      <c r="Q13" s="32">
        <v>15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32">
        <v>21</v>
      </c>
      <c r="X13" s="32">
        <v>22</v>
      </c>
      <c r="Y13" s="32">
        <v>23</v>
      </c>
      <c r="Z13" s="32">
        <v>24</v>
      </c>
      <c r="AA13" s="32">
        <v>25</v>
      </c>
      <c r="AB13" s="32">
        <v>26</v>
      </c>
      <c r="AC13" s="32">
        <v>27</v>
      </c>
      <c r="AD13" s="32">
        <v>28</v>
      </c>
      <c r="AE13" s="48"/>
      <c r="AF13" s="44"/>
      <c r="AG13" s="33"/>
      <c r="AH13" s="33"/>
      <c r="AI13" s="33"/>
      <c r="AJ13" s="33"/>
      <c r="AK13" s="33"/>
      <c r="AL13" s="33"/>
    </row>
    <row r="14" spans="1:38" ht="15" customHeight="1">
      <c r="A14" s="52">
        <v>17201000000</v>
      </c>
      <c r="B14" s="34"/>
      <c r="C14" s="34"/>
      <c r="D14" s="35" t="s">
        <v>12</v>
      </c>
      <c r="E14" s="36">
        <v>102133500</v>
      </c>
      <c r="F14" s="42">
        <v>3.47</v>
      </c>
      <c r="G14" s="36"/>
      <c r="H14" s="36"/>
      <c r="I14" s="36">
        <v>1759447</v>
      </c>
      <c r="J14" s="58">
        <v>139889900</v>
      </c>
      <c r="K14" s="36">
        <v>43524500</v>
      </c>
      <c r="L14" s="36">
        <v>13300</v>
      </c>
      <c r="M14" s="36">
        <v>711700</v>
      </c>
      <c r="N14" s="36">
        <v>1737300</v>
      </c>
      <c r="O14" s="36">
        <v>348600</v>
      </c>
      <c r="P14" s="36"/>
      <c r="Q14" s="36"/>
      <c r="R14" s="36"/>
      <c r="S14" s="36">
        <v>12153000</v>
      </c>
      <c r="T14" s="36">
        <f>N14+O14+P14+R14+S14</f>
        <v>14238900</v>
      </c>
      <c r="U14" s="36"/>
      <c r="V14" s="36"/>
      <c r="W14" s="36"/>
      <c r="X14" s="36">
        <v>484900</v>
      </c>
      <c r="Y14" s="36"/>
      <c r="Z14" s="36"/>
      <c r="AA14" s="36"/>
      <c r="AB14" s="36">
        <v>20066800</v>
      </c>
      <c r="AC14" s="61">
        <v>0.136</v>
      </c>
      <c r="AD14" s="57">
        <f>AB14+AA14+X14+W14+V14+U14+T14+M14+L14+K14+J14+I14+G14+E14+Z14+Y14</f>
        <v>322822947</v>
      </c>
      <c r="AE14" s="49"/>
      <c r="AF14" s="45"/>
      <c r="AG14" s="30"/>
      <c r="AH14" s="30"/>
      <c r="AI14" s="30"/>
      <c r="AJ14" s="30"/>
      <c r="AK14" s="30"/>
      <c r="AL14" s="30"/>
    </row>
    <row r="15" spans="1:38" ht="15" customHeight="1">
      <c r="A15" s="52">
        <v>17202000000</v>
      </c>
      <c r="B15" s="34"/>
      <c r="C15" s="34"/>
      <c r="D15" s="35" t="s">
        <v>13</v>
      </c>
      <c r="E15" s="36">
        <v>37792700</v>
      </c>
      <c r="F15" s="42">
        <v>1.28</v>
      </c>
      <c r="G15" s="36"/>
      <c r="H15" s="36"/>
      <c r="I15" s="36">
        <v>874570</v>
      </c>
      <c r="J15" s="58">
        <v>26809200</v>
      </c>
      <c r="K15" s="36">
        <v>8867600</v>
      </c>
      <c r="L15" s="36">
        <v>69400</v>
      </c>
      <c r="M15" s="36">
        <v>61300</v>
      </c>
      <c r="N15" s="36">
        <v>396600</v>
      </c>
      <c r="O15" s="36">
        <v>103700</v>
      </c>
      <c r="P15" s="19">
        <v>553900</v>
      </c>
      <c r="Q15" s="36"/>
      <c r="R15" s="36"/>
      <c r="S15" s="36"/>
      <c r="T15" s="36">
        <f aca="true" t="shared" si="0" ref="T15:T34">N15+O15+P15+R15+S15</f>
        <v>1054200</v>
      </c>
      <c r="U15" s="36"/>
      <c r="V15" s="36"/>
      <c r="W15" s="36"/>
      <c r="X15" s="36">
        <v>30700</v>
      </c>
      <c r="Y15" s="36"/>
      <c r="Z15" s="36"/>
      <c r="AA15" s="36">
        <v>7700</v>
      </c>
      <c r="AB15" s="36">
        <v>7348000</v>
      </c>
      <c r="AC15" s="61">
        <v>0.0498</v>
      </c>
      <c r="AD15" s="57">
        <f aca="true" t="shared" si="1" ref="AD15:AD34">AB15+AA15+X15+W15+V15+U15+T15+M15+L15+K15+J15+I15+G15+E15+Z15+Y15</f>
        <v>82915370</v>
      </c>
      <c r="AE15" s="49"/>
      <c r="AF15" s="45"/>
      <c r="AG15" s="30"/>
      <c r="AH15" s="30"/>
      <c r="AI15" s="30"/>
      <c r="AJ15" s="30"/>
      <c r="AK15" s="30"/>
      <c r="AL15" s="30"/>
    </row>
    <row r="16" spans="1:32" ht="15" customHeight="1">
      <c r="A16" s="52">
        <v>17203000000</v>
      </c>
      <c r="B16" s="18"/>
      <c r="C16" s="18"/>
      <c r="D16" s="14" t="s">
        <v>6</v>
      </c>
      <c r="E16" s="19"/>
      <c r="F16" s="20"/>
      <c r="G16" s="19">
        <v>44708700</v>
      </c>
      <c r="H16" s="20">
        <v>40.04</v>
      </c>
      <c r="I16" s="19">
        <v>142800</v>
      </c>
      <c r="J16" s="59">
        <v>28603800</v>
      </c>
      <c r="K16" s="19">
        <v>6430400</v>
      </c>
      <c r="L16" s="19">
        <v>10900</v>
      </c>
      <c r="M16" s="19"/>
      <c r="N16" s="19">
        <v>388600</v>
      </c>
      <c r="O16" s="19">
        <v>161700</v>
      </c>
      <c r="P16" s="19">
        <v>432600</v>
      </c>
      <c r="Q16" s="19"/>
      <c r="R16" s="19"/>
      <c r="S16" s="19"/>
      <c r="T16" s="36">
        <f t="shared" si="0"/>
        <v>982900</v>
      </c>
      <c r="U16" s="36"/>
      <c r="V16" s="36"/>
      <c r="W16" s="36"/>
      <c r="X16" s="19">
        <v>1045500</v>
      </c>
      <c r="Y16" s="19"/>
      <c r="Z16" s="19"/>
      <c r="AA16" s="19"/>
      <c r="AB16" s="19">
        <v>900100</v>
      </c>
      <c r="AC16" s="61">
        <v>0.0061</v>
      </c>
      <c r="AD16" s="57">
        <f t="shared" si="1"/>
        <v>82825100</v>
      </c>
      <c r="AE16" s="49"/>
      <c r="AF16" s="45"/>
    </row>
    <row r="17" spans="1:32" ht="15" customHeight="1">
      <c r="A17" s="52">
        <v>17204000000</v>
      </c>
      <c r="B17" s="18"/>
      <c r="C17" s="18"/>
      <c r="D17" s="14" t="s">
        <v>14</v>
      </c>
      <c r="E17" s="19">
        <v>5067700</v>
      </c>
      <c r="F17" s="20">
        <v>0.17</v>
      </c>
      <c r="G17" s="19"/>
      <c r="H17" s="19"/>
      <c r="I17" s="19">
        <v>498675</v>
      </c>
      <c r="J17" s="59">
        <v>7849100</v>
      </c>
      <c r="K17" s="19">
        <v>1901600</v>
      </c>
      <c r="L17" s="19">
        <v>82300</v>
      </c>
      <c r="M17" s="19"/>
      <c r="N17" s="19">
        <v>120200</v>
      </c>
      <c r="O17" s="19">
        <v>33900</v>
      </c>
      <c r="P17" s="19">
        <v>231000</v>
      </c>
      <c r="Q17" s="19"/>
      <c r="R17" s="19"/>
      <c r="S17" s="19"/>
      <c r="T17" s="36">
        <f t="shared" si="0"/>
        <v>385100</v>
      </c>
      <c r="U17" s="36"/>
      <c r="V17" s="36"/>
      <c r="W17" s="36"/>
      <c r="X17" s="19">
        <v>11200</v>
      </c>
      <c r="Y17" s="19"/>
      <c r="Z17" s="19"/>
      <c r="AA17" s="19"/>
      <c r="AB17" s="19">
        <v>531200</v>
      </c>
      <c r="AC17" s="61">
        <v>0.0036</v>
      </c>
      <c r="AD17" s="57">
        <f t="shared" si="1"/>
        <v>16326875</v>
      </c>
      <c r="AE17" s="49"/>
      <c r="AF17" s="45"/>
    </row>
    <row r="18" spans="1:32" ht="30" customHeight="1">
      <c r="A18" s="51"/>
      <c r="B18" s="18"/>
      <c r="C18" s="18"/>
      <c r="D18" s="28" t="s">
        <v>7</v>
      </c>
      <c r="E18" s="21">
        <f>SUM(E14:E17)</f>
        <v>144993900</v>
      </c>
      <c r="F18" s="22">
        <v>4.93</v>
      </c>
      <c r="G18" s="21">
        <f>SUM(G14:G17)</f>
        <v>44708700</v>
      </c>
      <c r="H18" s="22"/>
      <c r="I18" s="21">
        <f>SUM(I14:I17)</f>
        <v>3275492</v>
      </c>
      <c r="J18" s="63">
        <f>SUM(J14:J17)</f>
        <v>203152000</v>
      </c>
      <c r="K18" s="63">
        <f>SUM(K14:K17)</f>
        <v>60724100</v>
      </c>
      <c r="L18" s="63">
        <f>SUM(L14:L17)</f>
        <v>175900</v>
      </c>
      <c r="M18" s="63">
        <f aca="true" t="shared" si="2" ref="M18:T18">SUM(M14:M17)</f>
        <v>773000</v>
      </c>
      <c r="N18" s="63">
        <f t="shared" si="2"/>
        <v>2642700</v>
      </c>
      <c r="O18" s="63">
        <f t="shared" si="2"/>
        <v>647900</v>
      </c>
      <c r="P18" s="63">
        <f>SUM(P14:P17)</f>
        <v>1217500</v>
      </c>
      <c r="Q18" s="63">
        <f t="shared" si="2"/>
        <v>0</v>
      </c>
      <c r="R18" s="63">
        <f t="shared" si="2"/>
        <v>0</v>
      </c>
      <c r="S18" s="63">
        <f t="shared" si="2"/>
        <v>12153000</v>
      </c>
      <c r="T18" s="63">
        <f t="shared" si="2"/>
        <v>16661100</v>
      </c>
      <c r="U18" s="63"/>
      <c r="V18" s="63"/>
      <c r="W18" s="63">
        <f aca="true" t="shared" si="3" ref="W18:AD18">SUM(W14:W17)</f>
        <v>0</v>
      </c>
      <c r="X18" s="63">
        <f t="shared" si="3"/>
        <v>1572300</v>
      </c>
      <c r="Y18" s="63"/>
      <c r="Z18" s="63"/>
      <c r="AA18" s="63">
        <f t="shared" si="3"/>
        <v>7700</v>
      </c>
      <c r="AB18" s="21">
        <f t="shared" si="3"/>
        <v>28846100</v>
      </c>
      <c r="AC18" s="62">
        <f>SUM(AC14:AC17)</f>
        <v>0.1955</v>
      </c>
      <c r="AD18" s="21">
        <f t="shared" si="3"/>
        <v>504890292</v>
      </c>
      <c r="AE18" s="50"/>
      <c r="AF18" s="46"/>
    </row>
    <row r="19" spans="1:32" ht="15" customHeight="1">
      <c r="A19" s="54" t="s">
        <v>53</v>
      </c>
      <c r="B19" s="18"/>
      <c r="C19" s="18"/>
      <c r="D19" s="14" t="s">
        <v>29</v>
      </c>
      <c r="E19" s="19">
        <v>143417000</v>
      </c>
      <c r="F19" s="20">
        <v>4.88</v>
      </c>
      <c r="G19" s="19"/>
      <c r="H19" s="19"/>
      <c r="I19" s="19">
        <v>1343866</v>
      </c>
      <c r="J19" s="59">
        <v>91002800</v>
      </c>
      <c r="K19" s="19">
        <v>8226600</v>
      </c>
      <c r="L19" s="19">
        <v>3394800</v>
      </c>
      <c r="M19" s="19">
        <v>73000</v>
      </c>
      <c r="N19" s="19">
        <v>197300</v>
      </c>
      <c r="O19" s="19">
        <v>113000</v>
      </c>
      <c r="P19" s="19">
        <v>804000</v>
      </c>
      <c r="Q19" s="19"/>
      <c r="R19" s="19"/>
      <c r="S19" s="19"/>
      <c r="T19" s="36">
        <f t="shared" si="0"/>
        <v>1114300</v>
      </c>
      <c r="U19" s="36"/>
      <c r="V19" s="36"/>
      <c r="W19" s="36"/>
      <c r="X19" s="19">
        <v>2318700</v>
      </c>
      <c r="Y19" s="19"/>
      <c r="Z19" s="19"/>
      <c r="AA19" s="59"/>
      <c r="AB19" s="19">
        <v>1490300</v>
      </c>
      <c r="AC19" s="61">
        <v>0.0101</v>
      </c>
      <c r="AD19" s="57">
        <f t="shared" si="1"/>
        <v>252381366</v>
      </c>
      <c r="AE19" s="49"/>
      <c r="AF19" s="45"/>
    </row>
    <row r="20" spans="1:32" ht="15" customHeight="1">
      <c r="A20" s="54" t="s">
        <v>54</v>
      </c>
      <c r="B20" s="18"/>
      <c r="C20" s="18"/>
      <c r="D20" s="14" t="s">
        <v>30</v>
      </c>
      <c r="E20" s="19">
        <v>155062100</v>
      </c>
      <c r="F20" s="20">
        <v>5.27</v>
      </c>
      <c r="G20" s="19"/>
      <c r="H20" s="19"/>
      <c r="I20" s="19">
        <v>1384877</v>
      </c>
      <c r="J20" s="59">
        <v>96003800</v>
      </c>
      <c r="K20" s="19">
        <v>1129300</v>
      </c>
      <c r="L20" s="19">
        <v>7564100</v>
      </c>
      <c r="M20" s="19">
        <v>288400</v>
      </c>
      <c r="N20" s="19">
        <v>209700</v>
      </c>
      <c r="O20" s="19">
        <v>127300</v>
      </c>
      <c r="P20" s="19">
        <v>1034200</v>
      </c>
      <c r="Q20" s="19"/>
      <c r="R20" s="19"/>
      <c r="S20" s="19"/>
      <c r="T20" s="36">
        <f t="shared" si="0"/>
        <v>1371200</v>
      </c>
      <c r="U20" s="36"/>
      <c r="V20" s="36"/>
      <c r="W20" s="36"/>
      <c r="X20" s="19">
        <v>2828500</v>
      </c>
      <c r="Y20" s="19"/>
      <c r="Z20" s="19"/>
      <c r="AA20" s="59"/>
      <c r="AB20" s="19">
        <v>1077100</v>
      </c>
      <c r="AC20" s="61">
        <v>0.0073</v>
      </c>
      <c r="AD20" s="57">
        <f t="shared" si="1"/>
        <v>266709377</v>
      </c>
      <c r="AE20" s="49"/>
      <c r="AF20" s="45"/>
    </row>
    <row r="21" spans="1:32" ht="15" customHeight="1">
      <c r="A21" s="54" t="s">
        <v>55</v>
      </c>
      <c r="B21" s="18"/>
      <c r="C21" s="18"/>
      <c r="D21" s="14" t="s">
        <v>31</v>
      </c>
      <c r="E21" s="19">
        <v>61848700</v>
      </c>
      <c r="F21" s="20">
        <v>2.1</v>
      </c>
      <c r="G21" s="19"/>
      <c r="H21" s="19"/>
      <c r="I21" s="19">
        <v>1299382</v>
      </c>
      <c r="J21" s="59">
        <v>31078000</v>
      </c>
      <c r="K21" s="19">
        <v>6857800</v>
      </c>
      <c r="L21" s="19">
        <v>860800</v>
      </c>
      <c r="M21" s="19">
        <v>106800</v>
      </c>
      <c r="N21" s="19">
        <v>125400</v>
      </c>
      <c r="O21" s="19">
        <v>21400</v>
      </c>
      <c r="P21" s="19">
        <v>483000</v>
      </c>
      <c r="Q21" s="19"/>
      <c r="R21" s="19"/>
      <c r="S21" s="19"/>
      <c r="T21" s="36">
        <f t="shared" si="0"/>
        <v>629800</v>
      </c>
      <c r="U21" s="36"/>
      <c r="V21" s="36"/>
      <c r="W21" s="36"/>
      <c r="X21" s="19">
        <v>60500</v>
      </c>
      <c r="Y21" s="19"/>
      <c r="Z21" s="19"/>
      <c r="AA21" s="59"/>
      <c r="AB21" s="19">
        <v>723000</v>
      </c>
      <c r="AC21" s="61">
        <v>0.0049</v>
      </c>
      <c r="AD21" s="57">
        <f t="shared" si="1"/>
        <v>103464782</v>
      </c>
      <c r="AE21" s="49"/>
      <c r="AF21" s="45"/>
    </row>
    <row r="22" spans="1:32" ht="15" customHeight="1">
      <c r="A22" s="54" t="s">
        <v>56</v>
      </c>
      <c r="B22" s="18"/>
      <c r="C22" s="18"/>
      <c r="D22" s="14" t="s">
        <v>32</v>
      </c>
      <c r="E22" s="19">
        <v>30130000</v>
      </c>
      <c r="F22" s="20">
        <v>1.02</v>
      </c>
      <c r="G22" s="19"/>
      <c r="H22" s="19"/>
      <c r="I22" s="19">
        <v>866603</v>
      </c>
      <c r="J22" s="59">
        <v>11414000</v>
      </c>
      <c r="K22" s="19">
        <v>3986800</v>
      </c>
      <c r="L22" s="19">
        <v>92000</v>
      </c>
      <c r="M22" s="19">
        <v>40000</v>
      </c>
      <c r="N22" s="19">
        <v>89700</v>
      </c>
      <c r="O22" s="19">
        <v>21600</v>
      </c>
      <c r="P22" s="19">
        <v>217700</v>
      </c>
      <c r="Q22" s="19"/>
      <c r="R22" s="19"/>
      <c r="S22" s="19"/>
      <c r="T22" s="36">
        <f t="shared" si="0"/>
        <v>329000</v>
      </c>
      <c r="U22" s="36"/>
      <c r="V22" s="36"/>
      <c r="W22" s="36"/>
      <c r="X22" s="19">
        <v>78100</v>
      </c>
      <c r="Y22" s="19"/>
      <c r="Z22" s="19"/>
      <c r="AA22" s="59"/>
      <c r="AB22" s="19">
        <v>295100</v>
      </c>
      <c r="AC22" s="61">
        <v>0.002</v>
      </c>
      <c r="AD22" s="57">
        <f t="shared" si="1"/>
        <v>47231603</v>
      </c>
      <c r="AE22" s="49"/>
      <c r="AF22" s="45"/>
    </row>
    <row r="23" spans="1:32" ht="15" customHeight="1">
      <c r="A23" s="54" t="s">
        <v>57</v>
      </c>
      <c r="B23" s="18"/>
      <c r="C23" s="18"/>
      <c r="D23" s="14" t="s">
        <v>33</v>
      </c>
      <c r="E23" s="19">
        <v>79105600</v>
      </c>
      <c r="F23" s="20">
        <v>2.69</v>
      </c>
      <c r="G23" s="19"/>
      <c r="H23" s="19"/>
      <c r="I23" s="19">
        <v>730950</v>
      </c>
      <c r="J23" s="59">
        <v>35734900</v>
      </c>
      <c r="K23" s="19">
        <v>6425900</v>
      </c>
      <c r="L23" s="19">
        <v>798300</v>
      </c>
      <c r="M23" s="19">
        <v>204000</v>
      </c>
      <c r="N23" s="19">
        <v>75700</v>
      </c>
      <c r="O23" s="19">
        <v>227800</v>
      </c>
      <c r="P23" s="19">
        <v>489100</v>
      </c>
      <c r="Q23" s="19"/>
      <c r="R23" s="19"/>
      <c r="S23" s="19"/>
      <c r="T23" s="36">
        <f t="shared" si="0"/>
        <v>792600</v>
      </c>
      <c r="U23" s="36"/>
      <c r="V23" s="36"/>
      <c r="W23" s="36"/>
      <c r="X23" s="19">
        <v>30900</v>
      </c>
      <c r="Y23" s="19"/>
      <c r="Z23" s="19"/>
      <c r="AA23" s="59"/>
      <c r="AB23" s="19">
        <v>2287000</v>
      </c>
      <c r="AC23" s="61">
        <v>0.0155</v>
      </c>
      <c r="AD23" s="57">
        <f t="shared" si="1"/>
        <v>126110150</v>
      </c>
      <c r="AE23" s="49"/>
      <c r="AF23" s="45"/>
    </row>
    <row r="24" spans="1:32" ht="15" customHeight="1">
      <c r="A24" s="54" t="s">
        <v>58</v>
      </c>
      <c r="B24" s="18"/>
      <c r="C24" s="18"/>
      <c r="D24" s="14" t="s">
        <v>34</v>
      </c>
      <c r="E24" s="19">
        <v>102906200</v>
      </c>
      <c r="F24" s="20">
        <v>3.5</v>
      </c>
      <c r="G24" s="19"/>
      <c r="H24" s="19"/>
      <c r="I24" s="19">
        <v>994733</v>
      </c>
      <c r="J24" s="59">
        <v>48017400</v>
      </c>
      <c r="K24" s="19">
        <v>1932500</v>
      </c>
      <c r="L24" s="19">
        <v>5801400</v>
      </c>
      <c r="M24" s="19">
        <v>37600</v>
      </c>
      <c r="N24" s="19">
        <v>246400</v>
      </c>
      <c r="O24" s="19">
        <v>123600</v>
      </c>
      <c r="P24" s="19">
        <v>716400</v>
      </c>
      <c r="Q24" s="19"/>
      <c r="R24" s="19"/>
      <c r="S24" s="19"/>
      <c r="T24" s="36">
        <f t="shared" si="0"/>
        <v>1086400</v>
      </c>
      <c r="U24" s="36"/>
      <c r="V24" s="36"/>
      <c r="W24" s="36"/>
      <c r="X24" s="19">
        <v>1774200</v>
      </c>
      <c r="Y24" s="19"/>
      <c r="Z24" s="19"/>
      <c r="AA24" s="59"/>
      <c r="AB24" s="19">
        <v>811500</v>
      </c>
      <c r="AC24" s="61">
        <v>0.0055</v>
      </c>
      <c r="AD24" s="57">
        <f t="shared" si="1"/>
        <v>163361933</v>
      </c>
      <c r="AE24" s="49"/>
      <c r="AF24" s="45"/>
    </row>
    <row r="25" spans="1:32" ht="15" customHeight="1">
      <c r="A25" s="54" t="s">
        <v>59</v>
      </c>
      <c r="B25" s="18"/>
      <c r="C25" s="18"/>
      <c r="D25" s="14" t="s">
        <v>35</v>
      </c>
      <c r="E25" s="19">
        <v>74807000</v>
      </c>
      <c r="F25" s="20">
        <v>2.54</v>
      </c>
      <c r="G25" s="19"/>
      <c r="H25" s="19"/>
      <c r="I25" s="19">
        <v>1019498</v>
      </c>
      <c r="J25" s="59">
        <v>46498400</v>
      </c>
      <c r="K25" s="19">
        <v>649100</v>
      </c>
      <c r="L25" s="19">
        <v>4862200</v>
      </c>
      <c r="M25" s="19"/>
      <c r="N25" s="19">
        <v>147600</v>
      </c>
      <c r="O25" s="19">
        <v>191000</v>
      </c>
      <c r="P25" s="19">
        <v>550900</v>
      </c>
      <c r="Q25" s="19"/>
      <c r="R25" s="19"/>
      <c r="S25" s="19"/>
      <c r="T25" s="36">
        <f t="shared" si="0"/>
        <v>889500</v>
      </c>
      <c r="U25" s="36"/>
      <c r="V25" s="36"/>
      <c r="W25" s="36"/>
      <c r="X25" s="19">
        <v>1338900</v>
      </c>
      <c r="Y25" s="19"/>
      <c r="Z25" s="19"/>
      <c r="AA25" s="59"/>
      <c r="AB25" s="19">
        <v>678700</v>
      </c>
      <c r="AC25" s="61">
        <v>0.0046</v>
      </c>
      <c r="AD25" s="57">
        <f t="shared" si="1"/>
        <v>130743298</v>
      </c>
      <c r="AE25" s="49"/>
      <c r="AF25" s="45"/>
    </row>
    <row r="26" spans="1:32" ht="15" customHeight="1">
      <c r="A26" s="54" t="s">
        <v>60</v>
      </c>
      <c r="B26" s="18"/>
      <c r="C26" s="18"/>
      <c r="D26" s="15" t="s">
        <v>36</v>
      </c>
      <c r="E26" s="19">
        <v>75948400</v>
      </c>
      <c r="F26" s="20">
        <v>2.58</v>
      </c>
      <c r="G26" s="19"/>
      <c r="H26" s="19"/>
      <c r="I26" s="19">
        <v>950962</v>
      </c>
      <c r="J26" s="59">
        <v>41999700</v>
      </c>
      <c r="K26" s="19">
        <v>12676800</v>
      </c>
      <c r="L26" s="19">
        <v>614100</v>
      </c>
      <c r="M26" s="19">
        <v>1362200</v>
      </c>
      <c r="N26" s="19">
        <v>276500</v>
      </c>
      <c r="O26" s="19">
        <v>65900</v>
      </c>
      <c r="P26" s="19">
        <v>662400</v>
      </c>
      <c r="Q26" s="19"/>
      <c r="R26" s="19">
        <v>5076400</v>
      </c>
      <c r="S26" s="19"/>
      <c r="T26" s="36">
        <f t="shared" si="0"/>
        <v>6081200</v>
      </c>
      <c r="U26" s="36"/>
      <c r="V26" s="36"/>
      <c r="W26" s="36"/>
      <c r="X26" s="19">
        <v>55500</v>
      </c>
      <c r="Y26" s="19"/>
      <c r="Z26" s="19"/>
      <c r="AA26" s="59"/>
      <c r="AB26" s="19">
        <v>2110000</v>
      </c>
      <c r="AC26" s="61">
        <v>0.0143</v>
      </c>
      <c r="AD26" s="57">
        <f t="shared" si="1"/>
        <v>141798862</v>
      </c>
      <c r="AE26" s="49"/>
      <c r="AF26" s="45"/>
    </row>
    <row r="27" spans="1:32" ht="15" customHeight="1">
      <c r="A27" s="54" t="s">
        <v>61</v>
      </c>
      <c r="B27" s="18"/>
      <c r="C27" s="18"/>
      <c r="D27" s="16" t="s">
        <v>37</v>
      </c>
      <c r="E27" s="19">
        <v>67334500</v>
      </c>
      <c r="F27" s="20">
        <v>2.29</v>
      </c>
      <c r="G27" s="19"/>
      <c r="H27" s="19"/>
      <c r="I27" s="19">
        <v>1342778</v>
      </c>
      <c r="J27" s="59">
        <v>31578800</v>
      </c>
      <c r="K27" s="19">
        <v>2478200</v>
      </c>
      <c r="L27" s="19">
        <v>1327300</v>
      </c>
      <c r="M27" s="19">
        <v>111400</v>
      </c>
      <c r="N27" s="19">
        <v>102000</v>
      </c>
      <c r="O27" s="19">
        <v>31100</v>
      </c>
      <c r="P27" s="19">
        <v>407000</v>
      </c>
      <c r="Q27" s="19"/>
      <c r="R27" s="19"/>
      <c r="S27" s="19"/>
      <c r="T27" s="36">
        <f t="shared" si="0"/>
        <v>540100</v>
      </c>
      <c r="U27" s="36"/>
      <c r="V27" s="36"/>
      <c r="W27" s="36"/>
      <c r="X27" s="19">
        <v>31700</v>
      </c>
      <c r="Y27" s="19"/>
      <c r="Z27" s="19"/>
      <c r="AA27" s="59"/>
      <c r="AB27" s="19">
        <v>811500</v>
      </c>
      <c r="AC27" s="61">
        <v>0.0055</v>
      </c>
      <c r="AD27" s="57">
        <f t="shared" si="1"/>
        <v>105556278</v>
      </c>
      <c r="AE27" s="49"/>
      <c r="AF27" s="45"/>
    </row>
    <row r="28" spans="1:32" ht="15" customHeight="1">
      <c r="A28" s="54" t="s">
        <v>62</v>
      </c>
      <c r="B28" s="18"/>
      <c r="C28" s="18"/>
      <c r="D28" s="14" t="s">
        <v>38</v>
      </c>
      <c r="E28" s="19">
        <v>108356600</v>
      </c>
      <c r="F28" s="20">
        <v>3.68</v>
      </c>
      <c r="G28" s="19"/>
      <c r="H28" s="19"/>
      <c r="I28" s="19">
        <v>1146930</v>
      </c>
      <c r="J28" s="59">
        <v>55151300</v>
      </c>
      <c r="K28" s="19">
        <v>11289600</v>
      </c>
      <c r="L28" s="19">
        <v>1217400</v>
      </c>
      <c r="M28" s="19">
        <v>181000</v>
      </c>
      <c r="N28" s="19">
        <v>283800</v>
      </c>
      <c r="O28" s="19">
        <v>67100</v>
      </c>
      <c r="P28" s="19">
        <v>810500</v>
      </c>
      <c r="Q28" s="19"/>
      <c r="R28" s="19"/>
      <c r="S28" s="19"/>
      <c r="T28" s="36">
        <f t="shared" si="0"/>
        <v>1161400</v>
      </c>
      <c r="U28" s="36"/>
      <c r="V28" s="36"/>
      <c r="W28" s="36"/>
      <c r="X28" s="19">
        <v>103700</v>
      </c>
      <c r="Y28" s="19"/>
      <c r="Z28" s="19"/>
      <c r="AA28" s="59"/>
      <c r="AB28" s="19">
        <v>2493600</v>
      </c>
      <c r="AC28" s="61">
        <v>0.0169</v>
      </c>
      <c r="AD28" s="57">
        <f t="shared" si="1"/>
        <v>181101530</v>
      </c>
      <c r="AE28" s="49"/>
      <c r="AF28" s="45"/>
    </row>
    <row r="29" spans="1:32" ht="15" customHeight="1">
      <c r="A29" s="54" t="s">
        <v>63</v>
      </c>
      <c r="B29" s="18"/>
      <c r="C29" s="18"/>
      <c r="D29" s="14" t="s">
        <v>39</v>
      </c>
      <c r="E29" s="19">
        <v>73716100</v>
      </c>
      <c r="F29" s="20">
        <v>2.51</v>
      </c>
      <c r="G29" s="19"/>
      <c r="H29" s="19"/>
      <c r="I29" s="19">
        <v>1094775</v>
      </c>
      <c r="J29" s="59">
        <v>33222500</v>
      </c>
      <c r="K29" s="19">
        <v>8038300</v>
      </c>
      <c r="L29" s="19">
        <v>458200</v>
      </c>
      <c r="M29" s="19">
        <v>132700</v>
      </c>
      <c r="N29" s="19">
        <v>171100</v>
      </c>
      <c r="O29" s="19">
        <v>66300</v>
      </c>
      <c r="P29" s="19">
        <v>351000</v>
      </c>
      <c r="Q29" s="19"/>
      <c r="R29" s="19"/>
      <c r="S29" s="19"/>
      <c r="T29" s="36">
        <f t="shared" si="0"/>
        <v>588400</v>
      </c>
      <c r="U29" s="36"/>
      <c r="V29" s="36"/>
      <c r="W29" s="36"/>
      <c r="X29" s="19">
        <v>96400</v>
      </c>
      <c r="Y29" s="19"/>
      <c r="Z29" s="19"/>
      <c r="AA29" s="59"/>
      <c r="AB29" s="19">
        <v>855800</v>
      </c>
      <c r="AC29" s="61">
        <v>0.0058</v>
      </c>
      <c r="AD29" s="57">
        <f t="shared" si="1"/>
        <v>118203175</v>
      </c>
      <c r="AE29" s="49"/>
      <c r="AF29" s="45"/>
    </row>
    <row r="30" spans="1:32" ht="15" customHeight="1">
      <c r="A30" s="54" t="s">
        <v>64</v>
      </c>
      <c r="B30" s="18"/>
      <c r="C30" s="18"/>
      <c r="D30" s="14" t="s">
        <v>40</v>
      </c>
      <c r="E30" s="19">
        <v>70009900</v>
      </c>
      <c r="F30" s="20">
        <v>2.38</v>
      </c>
      <c r="G30" s="19"/>
      <c r="H30" s="19"/>
      <c r="I30" s="19">
        <v>881156</v>
      </c>
      <c r="J30" s="59">
        <v>25208600</v>
      </c>
      <c r="K30" s="19">
        <v>2907600</v>
      </c>
      <c r="L30" s="19">
        <v>835100</v>
      </c>
      <c r="M30" s="19">
        <v>112600</v>
      </c>
      <c r="N30" s="19">
        <v>58800</v>
      </c>
      <c r="O30" s="19">
        <v>73600</v>
      </c>
      <c r="P30" s="19">
        <v>354100</v>
      </c>
      <c r="Q30" s="19"/>
      <c r="R30" s="19">
        <v>249900</v>
      </c>
      <c r="S30" s="19"/>
      <c r="T30" s="36">
        <f t="shared" si="0"/>
        <v>736400</v>
      </c>
      <c r="U30" s="36"/>
      <c r="V30" s="36"/>
      <c r="W30" s="36"/>
      <c r="X30" s="19">
        <v>16900</v>
      </c>
      <c r="Y30" s="19"/>
      <c r="Z30" s="19"/>
      <c r="AA30" s="59"/>
      <c r="AB30" s="19">
        <v>767300</v>
      </c>
      <c r="AC30" s="61">
        <v>0.0052</v>
      </c>
      <c r="AD30" s="57">
        <f t="shared" si="1"/>
        <v>101475556</v>
      </c>
      <c r="AE30" s="49"/>
      <c r="AF30" s="45"/>
    </row>
    <row r="31" spans="1:32" ht="15" customHeight="1">
      <c r="A31" s="54" t="s">
        <v>65</v>
      </c>
      <c r="B31" s="18"/>
      <c r="C31" s="18"/>
      <c r="D31" s="14" t="s">
        <v>41</v>
      </c>
      <c r="E31" s="19">
        <v>71922200</v>
      </c>
      <c r="F31" s="20">
        <v>2.44</v>
      </c>
      <c r="G31" s="19"/>
      <c r="H31" s="19"/>
      <c r="I31" s="19">
        <v>1067724</v>
      </c>
      <c r="J31" s="59">
        <v>29484000</v>
      </c>
      <c r="K31" s="19">
        <v>7053900</v>
      </c>
      <c r="L31" s="19">
        <v>395300</v>
      </c>
      <c r="M31" s="19">
        <v>106000</v>
      </c>
      <c r="N31" s="19">
        <v>131000</v>
      </c>
      <c r="O31" s="19">
        <v>61800</v>
      </c>
      <c r="P31" s="19">
        <v>509500</v>
      </c>
      <c r="Q31" s="19"/>
      <c r="R31" s="19"/>
      <c r="S31" s="19"/>
      <c r="T31" s="36">
        <f t="shared" si="0"/>
        <v>702300</v>
      </c>
      <c r="U31" s="36"/>
      <c r="V31" s="36"/>
      <c r="W31" s="36"/>
      <c r="X31" s="19">
        <v>28200</v>
      </c>
      <c r="Y31" s="19"/>
      <c r="Z31" s="19"/>
      <c r="AA31" s="59"/>
      <c r="AB31" s="19">
        <v>5252800</v>
      </c>
      <c r="AC31" s="61">
        <v>0.0356</v>
      </c>
      <c r="AD31" s="57">
        <f t="shared" si="1"/>
        <v>116012424</v>
      </c>
      <c r="AE31" s="49"/>
      <c r="AF31" s="45"/>
    </row>
    <row r="32" spans="1:32" ht="15" customHeight="1">
      <c r="A32" s="54" t="s">
        <v>66</v>
      </c>
      <c r="B32" s="18"/>
      <c r="C32" s="18"/>
      <c r="D32" s="14" t="s">
        <v>42</v>
      </c>
      <c r="E32" s="19">
        <v>126401500</v>
      </c>
      <c r="F32" s="20">
        <v>4.3</v>
      </c>
      <c r="G32" s="19"/>
      <c r="H32" s="19"/>
      <c r="I32" s="19">
        <v>1363694</v>
      </c>
      <c r="J32" s="59">
        <v>72470200</v>
      </c>
      <c r="K32" s="19">
        <v>19303600</v>
      </c>
      <c r="L32" s="19">
        <v>432400</v>
      </c>
      <c r="M32" s="19">
        <v>3056700</v>
      </c>
      <c r="N32" s="19">
        <v>205600</v>
      </c>
      <c r="O32" s="19">
        <v>325700</v>
      </c>
      <c r="P32" s="19">
        <f>923900+1056600</f>
        <v>1980500</v>
      </c>
      <c r="Q32" s="19">
        <v>1056600</v>
      </c>
      <c r="R32" s="19"/>
      <c r="S32" s="19">
        <v>169300</v>
      </c>
      <c r="T32" s="36">
        <f t="shared" si="0"/>
        <v>2681100</v>
      </c>
      <c r="U32" s="36"/>
      <c r="V32" s="36"/>
      <c r="W32" s="36"/>
      <c r="X32" s="19">
        <v>166800</v>
      </c>
      <c r="Y32" s="19"/>
      <c r="Z32" s="19"/>
      <c r="AA32" s="59"/>
      <c r="AB32" s="19">
        <v>5326600</v>
      </c>
      <c r="AC32" s="61">
        <v>0.0361</v>
      </c>
      <c r="AD32" s="57">
        <f t="shared" si="1"/>
        <v>231202594</v>
      </c>
      <c r="AE32" s="49"/>
      <c r="AF32" s="45"/>
    </row>
    <row r="33" spans="1:32" ht="15" customHeight="1">
      <c r="A33" s="54" t="s">
        <v>67</v>
      </c>
      <c r="B33" s="18"/>
      <c r="C33" s="18"/>
      <c r="D33" s="14" t="s">
        <v>43</v>
      </c>
      <c r="E33" s="19">
        <v>121656500</v>
      </c>
      <c r="F33" s="20">
        <v>4.14</v>
      </c>
      <c r="G33" s="19"/>
      <c r="H33" s="19"/>
      <c r="I33" s="19">
        <v>1554955</v>
      </c>
      <c r="J33" s="59">
        <v>87236700</v>
      </c>
      <c r="K33" s="19">
        <v>1930700</v>
      </c>
      <c r="L33" s="19">
        <v>5639200</v>
      </c>
      <c r="M33" s="19">
        <v>772800</v>
      </c>
      <c r="N33" s="19">
        <v>165800</v>
      </c>
      <c r="O33" s="19">
        <v>75300</v>
      </c>
      <c r="P33" s="19">
        <v>860500</v>
      </c>
      <c r="Q33" s="19"/>
      <c r="R33" s="19"/>
      <c r="S33" s="19"/>
      <c r="T33" s="36">
        <f t="shared" si="0"/>
        <v>1101600</v>
      </c>
      <c r="U33" s="36"/>
      <c r="V33" s="36"/>
      <c r="W33" s="36"/>
      <c r="X33" s="19">
        <v>2362600</v>
      </c>
      <c r="Y33" s="19"/>
      <c r="Z33" s="19"/>
      <c r="AA33" s="59"/>
      <c r="AB33" s="19">
        <v>1150900</v>
      </c>
      <c r="AC33" s="61">
        <v>0.0078</v>
      </c>
      <c r="AD33" s="57">
        <f t="shared" si="1"/>
        <v>223405955</v>
      </c>
      <c r="AE33" s="49"/>
      <c r="AF33" s="45"/>
    </row>
    <row r="34" spans="1:32" ht="15" customHeight="1">
      <c r="A34" s="54" t="s">
        <v>68</v>
      </c>
      <c r="B34" s="18"/>
      <c r="C34" s="18"/>
      <c r="D34" s="14" t="s">
        <v>44</v>
      </c>
      <c r="E34" s="19">
        <v>183476400</v>
      </c>
      <c r="F34" s="20">
        <v>6.24</v>
      </c>
      <c r="G34" s="19"/>
      <c r="H34" s="19"/>
      <c r="I34" s="19">
        <v>1879525</v>
      </c>
      <c r="J34" s="59">
        <v>117964800</v>
      </c>
      <c r="K34" s="19">
        <v>7865400</v>
      </c>
      <c r="L34" s="19">
        <v>5719300</v>
      </c>
      <c r="M34" s="19">
        <v>228000</v>
      </c>
      <c r="N34" s="19">
        <v>413200</v>
      </c>
      <c r="O34" s="19">
        <v>351200</v>
      </c>
      <c r="P34" s="19">
        <v>1355000</v>
      </c>
      <c r="Q34" s="19"/>
      <c r="R34" s="19"/>
      <c r="S34" s="19"/>
      <c r="T34" s="36">
        <f t="shared" si="0"/>
        <v>2119400</v>
      </c>
      <c r="U34" s="36"/>
      <c r="V34" s="36"/>
      <c r="W34" s="36"/>
      <c r="X34" s="19">
        <v>3861900</v>
      </c>
      <c r="Y34" s="19"/>
      <c r="Z34" s="19"/>
      <c r="AA34" s="59"/>
      <c r="AB34" s="19">
        <v>2655900</v>
      </c>
      <c r="AC34" s="61">
        <v>0.018</v>
      </c>
      <c r="AD34" s="57">
        <f t="shared" si="1"/>
        <v>325770625</v>
      </c>
      <c r="AE34" s="49"/>
      <c r="AF34" s="45"/>
    </row>
    <row r="35" spans="1:32" ht="27" customHeight="1">
      <c r="A35" s="55"/>
      <c r="B35" s="18"/>
      <c r="C35" s="18"/>
      <c r="D35" s="38" t="s">
        <v>8</v>
      </c>
      <c r="E35" s="63">
        <f>SUM(E19:E34)</f>
        <v>1546098700</v>
      </c>
      <c r="F35" s="22">
        <f>SUM(F19:F34)</f>
        <v>52.559999999999995</v>
      </c>
      <c r="G35" s="63">
        <f>SUM(G19:G34)</f>
        <v>0</v>
      </c>
      <c r="H35" s="63"/>
      <c r="I35" s="63">
        <f>SUM(I19:I34)</f>
        <v>18922408</v>
      </c>
      <c r="J35" s="63">
        <f>SUM(J19:J34)</f>
        <v>854065900</v>
      </c>
      <c r="K35" s="63">
        <f>SUM(K19:K34)</f>
        <v>102752100</v>
      </c>
      <c r="L35" s="63">
        <f>SUM(L19:L34)</f>
        <v>40011900</v>
      </c>
      <c r="M35" s="63">
        <f aca="true" t="shared" si="4" ref="M35:T35">SUM(M19:M34)</f>
        <v>6813200</v>
      </c>
      <c r="N35" s="63">
        <f t="shared" si="4"/>
        <v>2899600</v>
      </c>
      <c r="O35" s="63">
        <f t="shared" si="4"/>
        <v>1943700</v>
      </c>
      <c r="P35" s="63">
        <f t="shared" si="4"/>
        <v>11585800</v>
      </c>
      <c r="Q35" s="63">
        <f t="shared" si="4"/>
        <v>1056600</v>
      </c>
      <c r="R35" s="63">
        <f t="shared" si="4"/>
        <v>5326300</v>
      </c>
      <c r="S35" s="63">
        <f t="shared" si="4"/>
        <v>169300</v>
      </c>
      <c r="T35" s="63">
        <f t="shared" si="4"/>
        <v>21924700</v>
      </c>
      <c r="U35" s="63"/>
      <c r="V35" s="63"/>
      <c r="W35" s="63">
        <f aca="true" t="shared" si="5" ref="W35:AD35">SUM(W19:W34)</f>
        <v>0</v>
      </c>
      <c r="X35" s="63">
        <f t="shared" si="5"/>
        <v>15153500</v>
      </c>
      <c r="Y35" s="63"/>
      <c r="Z35" s="63"/>
      <c r="AA35" s="60">
        <f t="shared" si="5"/>
        <v>0</v>
      </c>
      <c r="AB35" s="21">
        <f t="shared" si="5"/>
        <v>28787100</v>
      </c>
      <c r="AC35" s="62">
        <f>SUM(AC19:AC34)</f>
        <v>0.1951</v>
      </c>
      <c r="AD35" s="21">
        <f t="shared" si="5"/>
        <v>2634529508</v>
      </c>
      <c r="AE35" s="50"/>
      <c r="AF35" s="46"/>
    </row>
    <row r="36" spans="1:32" ht="34.5" customHeight="1">
      <c r="A36" s="55"/>
      <c r="B36" s="18"/>
      <c r="C36" s="18"/>
      <c r="D36" s="38" t="s">
        <v>9</v>
      </c>
      <c r="E36" s="63">
        <f>E35+E18</f>
        <v>1691092600</v>
      </c>
      <c r="F36" s="22">
        <f>F35+F18</f>
        <v>57.489999999999995</v>
      </c>
      <c r="G36" s="63">
        <f>G35+G18</f>
        <v>44708700</v>
      </c>
      <c r="H36" s="63"/>
      <c r="I36" s="63">
        <f>I35+I18</f>
        <v>22197900</v>
      </c>
      <c r="J36" s="63">
        <f>J35+J18</f>
        <v>1057217900</v>
      </c>
      <c r="K36" s="63">
        <f>K35+K18</f>
        <v>163476200</v>
      </c>
      <c r="L36" s="63">
        <f>L35+L18</f>
        <v>40187800</v>
      </c>
      <c r="M36" s="63">
        <f aca="true" t="shared" si="6" ref="M36:T36">M35+M18</f>
        <v>7586200</v>
      </c>
      <c r="N36" s="63">
        <f t="shared" si="6"/>
        <v>5542300</v>
      </c>
      <c r="O36" s="63">
        <f t="shared" si="6"/>
        <v>2591600</v>
      </c>
      <c r="P36" s="63">
        <f t="shared" si="6"/>
        <v>12803300</v>
      </c>
      <c r="Q36" s="63">
        <f t="shared" si="6"/>
        <v>1056600</v>
      </c>
      <c r="R36" s="63">
        <f t="shared" si="6"/>
        <v>5326300</v>
      </c>
      <c r="S36" s="63">
        <f t="shared" si="6"/>
        <v>12322300</v>
      </c>
      <c r="T36" s="63">
        <f t="shared" si="6"/>
        <v>38585800</v>
      </c>
      <c r="U36" s="63"/>
      <c r="V36" s="63"/>
      <c r="W36" s="63">
        <f aca="true" t="shared" si="7" ref="W36:AD36">W35+W18</f>
        <v>0</v>
      </c>
      <c r="X36" s="63">
        <f t="shared" si="7"/>
        <v>16725800</v>
      </c>
      <c r="Y36" s="63"/>
      <c r="Z36" s="63"/>
      <c r="AA36" s="21">
        <f t="shared" si="7"/>
        <v>7700</v>
      </c>
      <c r="AB36" s="21">
        <f t="shared" si="7"/>
        <v>57633200</v>
      </c>
      <c r="AC36" s="62">
        <f>AC18+AC35</f>
        <v>0.3906</v>
      </c>
      <c r="AD36" s="21">
        <f t="shared" si="7"/>
        <v>3139419800</v>
      </c>
      <c r="AE36" s="50"/>
      <c r="AF36" s="46"/>
    </row>
    <row r="37" spans="1:32" ht="15.75">
      <c r="A37" s="54">
        <v>17100000000</v>
      </c>
      <c r="B37" s="18"/>
      <c r="C37" s="18"/>
      <c r="D37" s="17" t="s">
        <v>10</v>
      </c>
      <c r="E37" s="19">
        <v>475293700</v>
      </c>
      <c r="F37" s="20">
        <v>16.16</v>
      </c>
      <c r="G37" s="19"/>
      <c r="H37" s="19"/>
      <c r="I37" s="19">
        <v>7398000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5035200</v>
      </c>
      <c r="V37" s="59">
        <v>8134800</v>
      </c>
      <c r="W37" s="59">
        <v>500000</v>
      </c>
      <c r="X37" s="59"/>
      <c r="Y37" s="59">
        <v>75000000</v>
      </c>
      <c r="Z37" s="59">
        <v>4796100</v>
      </c>
      <c r="AA37" s="59"/>
      <c r="AB37" s="19">
        <v>36444900</v>
      </c>
      <c r="AC37" s="61">
        <v>0.247</v>
      </c>
      <c r="AD37" s="57">
        <f>AB37+AA37+X37+W37+V37+U37+T37+M37+L37+K37+J37+I37+G37+E37+Z37+Y37</f>
        <v>612602700</v>
      </c>
      <c r="AE37" s="49"/>
      <c r="AF37" s="45"/>
    </row>
    <row r="38" spans="1:34" ht="26.25" customHeight="1">
      <c r="A38" s="55"/>
      <c r="B38" s="18"/>
      <c r="C38" s="18"/>
      <c r="D38" s="38" t="s">
        <v>11</v>
      </c>
      <c r="E38" s="21">
        <f>E36+E37</f>
        <v>2166386300</v>
      </c>
      <c r="F38" s="22">
        <f>F36+F37</f>
        <v>73.64999999999999</v>
      </c>
      <c r="G38" s="21">
        <f>G36+G37</f>
        <v>44708700</v>
      </c>
      <c r="H38" s="21"/>
      <c r="I38" s="21">
        <f>I36+I37</f>
        <v>29595900</v>
      </c>
      <c r="J38" s="63">
        <f>J36+J37</f>
        <v>1057217900</v>
      </c>
      <c r="K38" s="63">
        <f>K36+K37</f>
        <v>163476200</v>
      </c>
      <c r="L38" s="63">
        <f>L36+L37</f>
        <v>40187800</v>
      </c>
      <c r="M38" s="63">
        <f aca="true" t="shared" si="8" ref="M38:V38">M36+M37</f>
        <v>7586200</v>
      </c>
      <c r="N38" s="63">
        <f t="shared" si="8"/>
        <v>5542300</v>
      </c>
      <c r="O38" s="63">
        <f t="shared" si="8"/>
        <v>2591600</v>
      </c>
      <c r="P38" s="63">
        <f t="shared" si="8"/>
        <v>12803300</v>
      </c>
      <c r="Q38" s="63">
        <f t="shared" si="8"/>
        <v>1056600</v>
      </c>
      <c r="R38" s="63">
        <f t="shared" si="8"/>
        <v>5326300</v>
      </c>
      <c r="S38" s="63">
        <f t="shared" si="8"/>
        <v>12322300</v>
      </c>
      <c r="T38" s="63">
        <f t="shared" si="8"/>
        <v>38585800</v>
      </c>
      <c r="U38" s="63">
        <f t="shared" si="8"/>
        <v>5035200</v>
      </c>
      <c r="V38" s="63">
        <f t="shared" si="8"/>
        <v>8134800</v>
      </c>
      <c r="W38" s="63">
        <f aca="true" t="shared" si="9" ref="W38:AD38">W36+W37</f>
        <v>500000</v>
      </c>
      <c r="X38" s="63">
        <f t="shared" si="9"/>
        <v>16725800</v>
      </c>
      <c r="Y38" s="63">
        <f>Y36+Y37</f>
        <v>75000000</v>
      </c>
      <c r="Z38" s="63">
        <f>Z36+Z37</f>
        <v>4796100</v>
      </c>
      <c r="AA38" s="21">
        <f t="shared" si="9"/>
        <v>7700</v>
      </c>
      <c r="AB38" s="21">
        <f t="shared" si="9"/>
        <v>94078100</v>
      </c>
      <c r="AC38" s="62">
        <f t="shared" si="9"/>
        <v>0.6376</v>
      </c>
      <c r="AD38" s="21">
        <f t="shared" si="9"/>
        <v>3752022500</v>
      </c>
      <c r="AE38" s="50"/>
      <c r="AF38" s="46"/>
      <c r="AG38" s="39"/>
      <c r="AH38" s="39"/>
    </row>
    <row r="39" ht="9" customHeight="1">
      <c r="A39" s="6"/>
    </row>
    <row r="40" spans="1:33" ht="15.75">
      <c r="A40" s="6"/>
      <c r="F40" s="25"/>
      <c r="G40" s="25"/>
      <c r="H40" s="25"/>
      <c r="I40" s="25"/>
      <c r="J40" s="25"/>
      <c r="K40" s="25"/>
      <c r="N40" s="25"/>
      <c r="O40" s="25"/>
      <c r="P40" s="25"/>
      <c r="Q40" s="25"/>
      <c r="R40" s="25"/>
      <c r="S40" s="25"/>
      <c r="T40" s="25"/>
      <c r="U40" s="25"/>
      <c r="V40" s="40" t="s">
        <v>47</v>
      </c>
      <c r="W40" s="25"/>
      <c r="AA40" s="40"/>
      <c r="AB40" s="40"/>
      <c r="AC40" s="40"/>
      <c r="AD40" s="64" t="s">
        <v>72</v>
      </c>
      <c r="AE40" s="41"/>
      <c r="AF40" s="41"/>
      <c r="AG40" s="39"/>
    </row>
    <row r="41" ht="15.75">
      <c r="A41" s="6"/>
    </row>
    <row r="42" spans="1:4" ht="15.75">
      <c r="A42" s="6"/>
      <c r="D42" s="9"/>
    </row>
    <row r="43" spans="1:47" ht="15.75">
      <c r="A43" s="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</row>
    <row r="44" ht="15.75">
      <c r="A44" s="6"/>
    </row>
    <row r="45" spans="1:32" ht="15.75">
      <c r="A45" s="6"/>
      <c r="E45" s="39"/>
      <c r="F45" s="39"/>
      <c r="G45" s="39"/>
      <c r="H45" s="39"/>
      <c r="I45" s="39"/>
      <c r="J45" s="39"/>
      <c r="K45" s="39">
        <f aca="true" t="shared" si="10" ref="K45:T45">K38-K43</f>
        <v>163476200</v>
      </c>
      <c r="L45" s="39">
        <f t="shared" si="10"/>
        <v>40187800</v>
      </c>
      <c r="M45" s="39">
        <f t="shared" si="10"/>
        <v>7586200</v>
      </c>
      <c r="N45" s="39">
        <f t="shared" si="10"/>
        <v>5542300</v>
      </c>
      <c r="O45" s="39">
        <f t="shared" si="10"/>
        <v>2591600</v>
      </c>
      <c r="P45" s="39">
        <f t="shared" si="10"/>
        <v>12803300</v>
      </c>
      <c r="Q45" s="39">
        <f t="shared" si="10"/>
        <v>1056600</v>
      </c>
      <c r="R45" s="39">
        <f t="shared" si="10"/>
        <v>5326300</v>
      </c>
      <c r="S45" s="39">
        <f t="shared" si="10"/>
        <v>12322300</v>
      </c>
      <c r="T45" s="39">
        <f t="shared" si="10"/>
        <v>38585800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ht="15.75">
      <c r="A46" s="6"/>
    </row>
    <row r="47" ht="15.75">
      <c r="A47" s="6"/>
    </row>
    <row r="48" spans="1:4" ht="45.75" customHeight="1">
      <c r="A48" s="6"/>
      <c r="D48" s="10"/>
    </row>
    <row r="49" ht="15.75">
      <c r="A49" s="6"/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8" ht="15.75">
      <c r="A58" s="6"/>
    </row>
    <row r="59" ht="15.75">
      <c r="A59" s="6"/>
    </row>
    <row r="60" ht="15.75">
      <c r="A60" s="6"/>
    </row>
    <row r="61" ht="15.75">
      <c r="A61" s="6"/>
    </row>
    <row r="62" ht="15.75">
      <c r="A62" s="6"/>
    </row>
    <row r="63" ht="15.75">
      <c r="A63" s="6"/>
    </row>
    <row r="64" ht="15.75">
      <c r="A64" s="6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  <row r="75" ht="15.75">
      <c r="A75" s="6"/>
    </row>
    <row r="76" ht="15.75">
      <c r="A76" s="6"/>
    </row>
    <row r="77" ht="15.75">
      <c r="A77" s="6"/>
    </row>
    <row r="78" ht="15.75">
      <c r="A78" s="6"/>
    </row>
    <row r="79" ht="15.75">
      <c r="A79" s="6"/>
    </row>
    <row r="80" ht="15.75">
      <c r="A80" s="6"/>
    </row>
    <row r="81" ht="15.75">
      <c r="A81" s="6"/>
    </row>
    <row r="82" ht="15.75">
      <c r="A82" s="6"/>
    </row>
    <row r="83" ht="15.75">
      <c r="A83" s="6"/>
    </row>
    <row r="84" ht="15.75">
      <c r="A84" s="6"/>
    </row>
    <row r="85" ht="15.75">
      <c r="A85" s="6"/>
    </row>
    <row r="86" ht="15.75">
      <c r="A86" s="6"/>
    </row>
    <row r="87" ht="15.75">
      <c r="A87" s="6"/>
    </row>
    <row r="88" ht="15.75">
      <c r="A88" s="6"/>
    </row>
    <row r="89" ht="15.75">
      <c r="A89" s="6"/>
    </row>
    <row r="90" ht="15.75">
      <c r="A90" s="6"/>
    </row>
    <row r="91" ht="15.75">
      <c r="A91" s="6"/>
    </row>
    <row r="92" ht="15.75">
      <c r="A92" s="6"/>
    </row>
    <row r="93" ht="15.75">
      <c r="A93" s="6"/>
    </row>
    <row r="94" ht="15.75">
      <c r="A94" s="6"/>
    </row>
    <row r="95" ht="15.75">
      <c r="A95" s="6"/>
    </row>
    <row r="96" ht="15.75">
      <c r="A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ht="15.75">
      <c r="A102" s="6"/>
    </row>
    <row r="103" ht="15.75">
      <c r="A103" s="6"/>
    </row>
    <row r="104" ht="15.75">
      <c r="A104" s="6"/>
    </row>
    <row r="105" ht="15.75">
      <c r="A105" s="6"/>
    </row>
    <row r="106" ht="15.75">
      <c r="A106" s="6"/>
    </row>
    <row r="107" ht="15.75">
      <c r="A107" s="6"/>
    </row>
    <row r="108" ht="15.75">
      <c r="A108" s="6"/>
    </row>
    <row r="109" ht="15.75">
      <c r="A109" s="6"/>
    </row>
    <row r="110" ht="15.75">
      <c r="A110" s="6"/>
    </row>
    <row r="111" ht="15.75">
      <c r="A111" s="6"/>
    </row>
    <row r="112" ht="15.75">
      <c r="A112" s="6"/>
    </row>
    <row r="113" ht="15.75">
      <c r="A113" s="6"/>
    </row>
    <row r="114" ht="15.75">
      <c r="A114" s="6"/>
    </row>
    <row r="115" ht="15.75">
      <c r="A115" s="6"/>
    </row>
    <row r="116" ht="15.75">
      <c r="A116" s="6"/>
    </row>
    <row r="117" ht="15.75">
      <c r="A117" s="6"/>
    </row>
    <row r="118" ht="15.75">
      <c r="A118" s="6"/>
    </row>
    <row r="119" ht="15.75">
      <c r="A119" s="6"/>
    </row>
    <row r="120" ht="15.75">
      <c r="A120" s="6"/>
    </row>
    <row r="121" ht="15.75">
      <c r="A121" s="6"/>
    </row>
    <row r="122" ht="15.75">
      <c r="A122" s="6"/>
    </row>
    <row r="123" ht="15.75">
      <c r="A123" s="6"/>
    </row>
    <row r="124" ht="15.75">
      <c r="A124" s="6"/>
    </row>
    <row r="125" ht="15.75">
      <c r="A125" s="6"/>
    </row>
    <row r="126" ht="15.75">
      <c r="A126" s="6"/>
    </row>
    <row r="127" ht="15.75">
      <c r="A127" s="6"/>
    </row>
    <row r="128" ht="15.75">
      <c r="A128" s="6"/>
    </row>
    <row r="129" ht="15.75">
      <c r="A129" s="6"/>
    </row>
    <row r="130" ht="15.75">
      <c r="A130" s="6"/>
    </row>
    <row r="131" ht="15.75">
      <c r="A131" s="6"/>
    </row>
    <row r="132" ht="15.75">
      <c r="A132" s="6"/>
    </row>
    <row r="133" ht="15.75">
      <c r="A133" s="6"/>
    </row>
    <row r="134" ht="15.75">
      <c r="A134" s="6"/>
    </row>
    <row r="135" ht="15.75">
      <c r="A135" s="6"/>
    </row>
    <row r="136" ht="15.75">
      <c r="A136" s="6"/>
    </row>
    <row r="137" ht="15.75">
      <c r="A137" s="6"/>
    </row>
    <row r="138" ht="15.75">
      <c r="A138" s="6"/>
    </row>
    <row r="139" ht="15.75">
      <c r="A139" s="6"/>
    </row>
    <row r="140" ht="15.75">
      <c r="A140" s="6"/>
    </row>
    <row r="141" ht="15.75">
      <c r="A141" s="6"/>
    </row>
    <row r="142" ht="15.75">
      <c r="A142" s="6"/>
    </row>
    <row r="143" ht="15.75">
      <c r="A143" s="6"/>
    </row>
    <row r="144" ht="15.75">
      <c r="A144" s="6"/>
    </row>
    <row r="145" ht="15.75">
      <c r="A145" s="6"/>
    </row>
    <row r="146" ht="15.75">
      <c r="A146" s="6"/>
    </row>
    <row r="147" ht="15.75">
      <c r="A147" s="6"/>
    </row>
    <row r="148" ht="15.75">
      <c r="A148" s="6"/>
    </row>
    <row r="149" ht="15.75">
      <c r="A149" s="6"/>
    </row>
    <row r="150" ht="15.75">
      <c r="A150" s="6"/>
    </row>
    <row r="151" ht="15.75">
      <c r="A151" s="6"/>
    </row>
    <row r="152" ht="15.75">
      <c r="A152" s="6"/>
    </row>
    <row r="153" ht="15.75">
      <c r="A153" s="6"/>
    </row>
    <row r="154" ht="15.75">
      <c r="A154" s="6"/>
    </row>
    <row r="155" ht="15.75">
      <c r="A155" s="6"/>
    </row>
    <row r="156" ht="15.75">
      <c r="A156" s="6"/>
    </row>
    <row r="157" ht="15.75">
      <c r="A157" s="6"/>
    </row>
    <row r="158" ht="15.75">
      <c r="A158" s="6"/>
    </row>
    <row r="159" ht="15.75">
      <c r="A159" s="6"/>
    </row>
    <row r="160" ht="15.75">
      <c r="A160" s="6"/>
    </row>
    <row r="161" ht="15.75">
      <c r="A161" s="6"/>
    </row>
    <row r="162" ht="15.75">
      <c r="A162" s="6"/>
    </row>
  </sheetData>
  <sheetProtection/>
  <mergeCells count="37">
    <mergeCell ref="Y10:Y12"/>
    <mergeCell ref="Z10:Z12"/>
    <mergeCell ref="Y9:AC9"/>
    <mergeCell ref="M10:M12"/>
    <mergeCell ref="V9:X9"/>
    <mergeCell ref="M9:U9"/>
    <mergeCell ref="W10:X10"/>
    <mergeCell ref="W11:W12"/>
    <mergeCell ref="U10:U12"/>
    <mergeCell ref="V10:V12"/>
    <mergeCell ref="E5:L5"/>
    <mergeCell ref="E8:L8"/>
    <mergeCell ref="E10:F10"/>
    <mergeCell ref="H11:H12"/>
    <mergeCell ref="J10:J12"/>
    <mergeCell ref="K10:K12"/>
    <mergeCell ref="L10:L12"/>
    <mergeCell ref="E9:L9"/>
    <mergeCell ref="A8:A12"/>
    <mergeCell ref="B8:B12"/>
    <mergeCell ref="I10:I12"/>
    <mergeCell ref="C8:C12"/>
    <mergeCell ref="E11:E12"/>
    <mergeCell ref="F11:F12"/>
    <mergeCell ref="G10:H10"/>
    <mergeCell ref="G11:G12"/>
    <mergeCell ref="D8:D12"/>
    <mergeCell ref="M8:U8"/>
    <mergeCell ref="AD8:AD12"/>
    <mergeCell ref="AA10:AA12"/>
    <mergeCell ref="AB10:AC10"/>
    <mergeCell ref="AB11:AB12"/>
    <mergeCell ref="AC11:AC12"/>
    <mergeCell ref="V8:AC8"/>
    <mergeCell ref="N10:T10"/>
    <mergeCell ref="X11:X12"/>
    <mergeCell ref="N11:T11"/>
  </mergeCells>
  <printOptions/>
  <pageMargins left="0.43" right="0.1968503937007874" top="0.3937007874015748" bottom="0.12" header="0.2362204724409449" footer="0.15748031496062992"/>
  <pageSetup fitToHeight="3" fitToWidth="3" horizontalDpi="600" verticalDpi="600" orientation="landscape" paperSize="9" scale="70" r:id="rId1"/>
  <headerFooter alignWithMargins="0">
    <oddHeader>&amp;C&amp;P</oddHeader>
  </headerFooter>
  <colBreaks count="2" manualBreakCount="2">
    <brk id="12" max="39" man="1"/>
    <brk id="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2011-12-28T21:33:45Z</cp:lastPrinted>
  <dcterms:created xsi:type="dcterms:W3CDTF">2002-07-17T16:01:55Z</dcterms:created>
  <dcterms:modified xsi:type="dcterms:W3CDTF">2017-06-21T12:10:09Z</dcterms:modified>
  <cp:category/>
  <cp:version/>
  <cp:contentType/>
  <cp:contentStatus/>
</cp:coreProperties>
</file>