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'дод.7'!$B$1:$H$70</definedName>
  </definedNames>
  <calcPr fullCalcOnLoad="1"/>
</workbook>
</file>

<file path=xl/sharedStrings.xml><?xml version="1.0" encoding="utf-8"?>
<sst xmlns="http://schemas.openxmlformats.org/spreadsheetml/2006/main" count="230" uniqueCount="141">
  <si>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</si>
  <si>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</si>
  <si>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</si>
  <si>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</si>
  <si>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</si>
  <si>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</si>
  <si>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</si>
  <si>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</si>
  <si>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01</t>
  </si>
  <si>
    <t>250404</t>
  </si>
  <si>
    <t xml:space="preserve">Інші видатки </t>
  </si>
  <si>
    <t>091214 </t>
  </si>
  <si>
    <t>Іншi видатки</t>
  </si>
  <si>
    <t>Інші установи та заклади</t>
  </si>
  <si>
    <t> 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</si>
  <si>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03</t>
  </si>
  <si>
    <t>53</t>
  </si>
  <si>
    <t>Надання бюджетних позичок суб'єктам підприємницької діяльності </t>
  </si>
  <si>
    <t>Надання державного  пільгового кредиту індивідуальним сільським забудовникам</t>
  </si>
  <si>
    <t>Програма розвитку туризму в Рівненській області  на 2011-2015 роки</t>
  </si>
  <si>
    <t>Департамент соціального захисту населення облдержадміністрації</t>
  </si>
  <si>
    <t>15</t>
  </si>
  <si>
    <t>Обласна програма матеріальної підтримки найбільш незахищених верств населення на 2013-2017 роки</t>
  </si>
  <si>
    <t>Програма підтримки молоді в області на 2009-2015 роки</t>
  </si>
  <si>
    <t>Обласна цільова соціальна програма підтримки сім"ї до 2016 року</t>
  </si>
  <si>
    <t>091214</t>
  </si>
  <si>
    <t>091102</t>
  </si>
  <si>
    <t>Програми i заходи центрiв соцiальних служб для сім'ї, дітей та молодi</t>
  </si>
  <si>
    <t>Департамент агропромислового розвитку облдержадміністрації</t>
  </si>
  <si>
    <t>Програма підтримки фермерських господарств області на 2011-2015 роки</t>
  </si>
  <si>
    <t>Обласна цільова програма індивідуального житлового будівництва у сільській місцевості "Власний дім" на 2010-2015 роки</t>
  </si>
  <si>
    <t>грн.</t>
  </si>
  <si>
    <t>Управління у справах молоді  та спорту облдержадміністрації</t>
  </si>
  <si>
    <t>11</t>
  </si>
  <si>
    <t>091103</t>
  </si>
  <si>
    <t>091106</t>
  </si>
  <si>
    <t>Соціальні програми i заходи державних органiв у справах молоді</t>
  </si>
  <si>
    <t>Iншi видатки</t>
  </si>
  <si>
    <t>Програма підтримки молоді в області на 2009-2015 роки, в тому числі</t>
  </si>
  <si>
    <t xml:space="preserve">Програма розвитку фізичної культури і спорту в Рівненській області на  2014-2016 роки, в тому числі
</t>
  </si>
  <si>
    <t>130102</t>
  </si>
  <si>
    <t>130104</t>
  </si>
  <si>
    <t>130105</t>
  </si>
  <si>
    <t>130106</t>
  </si>
  <si>
    <t>130114</t>
  </si>
  <si>
    <t>130115 </t>
  </si>
  <si>
    <t>Проведення навчально-тренувальних зборiв i змагань</t>
  </si>
  <si>
    <t>Видатки на утримання центрів з інвалідного спорту і реабілітаційних шкіл </t>
  </si>
  <si>
    <t>Проведення навчально-тренувальних зборiв i змагань та заходiв з iнвалiдного спорту</t>
  </si>
  <si>
    <t>Проведення заходів з нетрадиційних видів спорту і масових заходів з фізичної культури</t>
  </si>
  <si>
    <t>Забезпечення підготовки спортсменів вищих категорій школами вищої спортивної майстерності </t>
  </si>
  <si>
    <t>Центри "Спорт для всіх" та заходи з фізичної культури </t>
  </si>
  <si>
    <t xml:space="preserve">Програма розвитку фізичної культури і спорту в Рівненській області на  2014-2016 роки                                        
</t>
  </si>
  <si>
    <t>0810</t>
  </si>
  <si>
    <t>1040</t>
  </si>
  <si>
    <t>1090</t>
  </si>
  <si>
    <t>0133</t>
  </si>
  <si>
    <t>Обласна цільова соціальна програма підтримки сім"ї до 2016 року, в тому числі</t>
  </si>
  <si>
    <t>60</t>
  </si>
  <si>
    <t>Департамент екології та природних ресурсів облдержадміністрації</t>
  </si>
  <si>
    <t>Утилізація відходів </t>
  </si>
  <si>
    <t>Інша діяльність у сфері охорони навколишнього природного середовища </t>
  </si>
  <si>
    <t>240602</t>
  </si>
  <si>
    <t>240604</t>
  </si>
  <si>
    <t>240605</t>
  </si>
  <si>
    <t>Збереження природно-заповідного фонду</t>
  </si>
  <si>
    <t>Обласна програма охорони навколишнього природного середовища на 2012-2016 роки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</si>
  <si>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</si>
  <si>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47</t>
  </si>
  <si>
    <t>Департамент  з питань будівництва та архітектури облдержадміністрації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</si>
  <si>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</si>
  <si>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 </t>
  </si>
  <si>
    <t>240601</t>
  </si>
  <si>
    <t>240603</t>
  </si>
  <si>
    <t>0511</t>
  </si>
  <si>
    <t>0512</t>
  </si>
  <si>
    <t>0520</t>
  </si>
  <si>
    <t>0540</t>
  </si>
  <si>
    <t>Перший заступник голови обласної ради</t>
  </si>
  <si>
    <t>О.Ю.Данильчук</t>
  </si>
  <si>
    <t>Всього</t>
  </si>
  <si>
    <t>1060</t>
  </si>
  <si>
    <t>0490</t>
  </si>
  <si>
    <t>0513</t>
  </si>
  <si>
    <t>0411</t>
  </si>
  <si>
    <r>
      <t xml:space="preserve">Рівненська обласна рада </t>
    </r>
  </si>
  <si>
    <t>Рівненська обласна державна адміністрація</t>
  </si>
  <si>
    <t>Інші заходи, пов'язані з економічною діяльністю</t>
  </si>
  <si>
    <t>Надання пільгового довгострокового кредиту громадянам на будівництво (реконструкцію) та придбання житла</t>
  </si>
  <si>
    <t>250908</t>
  </si>
  <si>
    <t>Обласна програма забезпечення молоді житлом на 2013-2017 роки</t>
  </si>
  <si>
    <t xml:space="preserve"> Інші установи та заклади  (центр з надання соцпослуг)</t>
  </si>
  <si>
    <t xml:space="preserve">Зміни до переліку місцевих (регіональних) програм, які фінансуватимуться за рахунок коштів
обласного бюджету  у 2015 році
</t>
  </si>
  <si>
    <t>Департамент економічного розвитку і торгівлі облдержадміністрації</t>
  </si>
  <si>
    <t>73</t>
  </si>
  <si>
    <t xml:space="preserve">Програма економічного та соціального розвитку Рівненської області на 2013 рік (для фінансування заходів з реалізації проектів-переможців обласного конкурсу проектів розвитку територіальних громад 2013 року)
</t>
  </si>
  <si>
    <t>250380</t>
  </si>
  <si>
    <t>Інші субвенції</t>
  </si>
  <si>
    <t>Програма розвитку місцевого самоврядування у Рівненській області на 2013-2017 роки</t>
  </si>
  <si>
    <t>08</t>
  </si>
  <si>
    <t>Управління інформаційної діяльності та комунікацій з громадськістю облдержадміністрації</t>
  </si>
  <si>
    <t>Обласна програма сприяння розвитку громадянського суспільства "Західна брама: співпраця влади та громадськості" на 2013-2015 роки</t>
  </si>
  <si>
    <t>180410</t>
  </si>
  <si>
    <t>Програма розвитку інвестиційної діяльності Рівненської області на 2013-2015 роки</t>
  </si>
  <si>
    <t>Обласна програма "Місцевий розвиток, орієнтований на громаду" на 2014-2019 роки</t>
  </si>
  <si>
    <t xml:space="preserve">Програма економічного та соціального розвитку Рівненської області на 2015 рік (проведення щорічного обласного конкурсу проектів розвитку територіальних громад області)
</t>
  </si>
  <si>
    <t>120100</t>
  </si>
  <si>
    <t>Телебачення і радіомовлення</t>
  </si>
  <si>
    <t>120201</t>
  </si>
  <si>
    <t>Періодичні видання (газети та журнали)</t>
  </si>
  <si>
    <t>Програма забезпечення поінформованості населення та сприяння розвитку інформаційного простору Рівненської області на 2013-2015 роки</t>
  </si>
  <si>
    <t>0830</t>
  </si>
  <si>
    <t>67</t>
  </si>
  <si>
    <t>Управління з питань надзвичайних ситуацій та цивільного захисту населення облдержадміністрації</t>
  </si>
  <si>
    <t>210105</t>
  </si>
  <si>
    <t>Видатки на запобігання та ліквідацію надзвичайних ситуацій та наслідків стихійного лиха</t>
  </si>
  <si>
    <t xml:space="preserve">Обласна програма створення регіонального, місцевих та об"єктових резервів для запобігання, ліквідації надзвичайних ситуацій техногенного і природного характеру та їх наслідків на 2011-2015 роки  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</si>
  <si>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"Сигнал-ВО" на 2011-2017 роки</t>
  </si>
  <si>
    <t>24</t>
  </si>
  <si>
    <t>Управління культури і туризму облдержадміністрації</t>
  </si>
  <si>
    <t xml:space="preserve">Програма розвитку туризму в Рівненській області на 2011-2015 роки 
</t>
  </si>
  <si>
    <t>0320</t>
  </si>
  <si>
    <t>0180</t>
  </si>
  <si>
    <t>Департамент житлово-комунального господарства, енергетики та енергоефективності облдержадміністрації</t>
  </si>
  <si>
    <t>40</t>
  </si>
  <si>
    <t>Обласна програма енергоефективності на 2011-2015 роки</t>
  </si>
  <si>
    <t>10</t>
  </si>
  <si>
    <t>Управління  освіти і науки облдержадміністрації</t>
  </si>
  <si>
    <t>Інші освітні програми</t>
  </si>
  <si>
    <t>070807</t>
  </si>
  <si>
    <t>Програма роботи з обдарованою молоддю області на 2011-2014 роки</t>
  </si>
  <si>
    <t>Обласна цільова соціальна програма розвитку позашкільної освіти на період до 2014 року</t>
  </si>
  <si>
    <t>Обласна програма відпочинку та оздоровлення дітей на 2014-2017 роки</t>
  </si>
  <si>
    <t>0990</t>
  </si>
  <si>
    <t>Обласна комплексна програма профілактики злочинності та правопорушень на 2011-2015 роки</t>
  </si>
  <si>
    <t>Обласна програма протидії тероризму на 2014-2015 роки</t>
  </si>
  <si>
    <t>090412</t>
  </si>
  <si>
    <t>Інші видатки на соціальний захист населення</t>
  </si>
  <si>
    <t>Обласна програма матеріальної підтримки найбільш незахищених верств населення на 2013-2017 роки, в тому числі</t>
  </si>
  <si>
    <t>Інші субвенції (міському бюджету м.Кузнецовськ на влаштування штучного покриття для поля по міні-футболу в ЗНЗ №1)</t>
  </si>
  <si>
    <t>Додаток № 7
до рішення Рівненської обласної ради
"Про внесення змін до обласного бюджету на 2015 рік"
від 06.03.2015 року  №1444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</si>
</sst>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3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3" fillId="47" borderId="8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3" borderId="0" applyNumberFormat="0" applyBorder="0" applyAlignment="0" applyProtection="0"/>
    <xf numFmtId="0" fontId="5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6" fillId="47" borderId="12" applyNumberFormat="0" applyAlignment="0" applyProtection="0"/>
    <xf numFmtId="0" fontId="18" fillId="0" borderId="13" applyNumberFormat="0" applyFill="0" applyAlignment="0" applyProtection="0"/>
    <xf numFmtId="0" fontId="57" fillId="51" borderId="0" applyNumberFormat="0" applyBorder="0" applyAlignment="0" applyProtection="0"/>
    <xf numFmtId="0" fontId="22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Font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right" vertical="center"/>
      <protection/>
    </xf>
    <xf numFmtId="0" fontId="27" fillId="0" borderId="15" xfId="0" applyFont="1" applyBorder="1" applyAlignment="1">
      <alignment horizontal="center" vertical="center" wrapText="1"/>
    </xf>
    <xf numFmtId="192" fontId="32" fillId="0" borderId="15" xfId="93" applyNumberFormat="1" applyFont="1" applyBorder="1">
      <alignment vertical="top"/>
      <protection/>
    </xf>
    <xf numFmtId="0" fontId="28" fillId="0" borderId="15" xfId="0" applyFont="1" applyBorder="1" applyAlignment="1">
      <alignment horizontal="center" vertical="center" wrapText="1"/>
    </xf>
    <xf numFmtId="192" fontId="29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6" fillId="0" borderId="15" xfId="0" applyNumberFormat="1" applyFont="1" applyBorder="1" applyAlignment="1">
      <alignment horizontal="center" vertical="top" wrapText="1"/>
    </xf>
    <xf numFmtId="49" fontId="37" fillId="46" borderId="15" xfId="0" applyNumberFormat="1" applyFont="1" applyFill="1" applyBorder="1" applyAlignment="1">
      <alignment horizontal="center" vertical="top" wrapText="1"/>
    </xf>
    <xf numFmtId="49" fontId="38" fillId="46" borderId="15" xfId="0" applyNumberFormat="1" applyFont="1" applyFill="1" applyBorder="1" applyAlignment="1">
      <alignment vertical="top" wrapText="1"/>
    </xf>
    <xf numFmtId="49" fontId="36" fillId="0" borderId="15" xfId="0" applyNumberFormat="1" applyFont="1" applyBorder="1" applyAlignment="1">
      <alignment horizontal="center" vertical="top" wrapText="1"/>
    </xf>
    <xf numFmtId="49" fontId="27" fillId="46" borderId="15" xfId="0" applyNumberFormat="1" applyFont="1" applyFill="1" applyBorder="1" applyAlignment="1">
      <alignment horizontal="center" vertical="center" wrapText="1"/>
    </xf>
    <xf numFmtId="0" fontId="27" fillId="46" borderId="15" xfId="0" applyFont="1" applyFill="1" applyBorder="1" applyAlignment="1">
      <alignment horizontal="justify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6" fillId="0" borderId="15" xfId="0" applyNumberFormat="1" applyFont="1" applyBorder="1" applyAlignment="1">
      <alignment horizontal="left" vertical="top" wrapText="1"/>
    </xf>
    <xf numFmtId="49" fontId="36" fillId="52" borderId="15" xfId="0" applyNumberFormat="1" applyFont="1" applyFill="1" applyBorder="1" applyAlignment="1" applyProtection="1">
      <alignment vertical="top" wrapText="1"/>
      <protection locked="0"/>
    </xf>
    <xf numFmtId="49" fontId="37" fillId="46" borderId="15" xfId="0" applyNumberFormat="1" applyFont="1" applyFill="1" applyBorder="1" applyAlignment="1" applyProtection="1">
      <alignment vertical="top" wrapText="1"/>
      <protection locked="0"/>
    </xf>
    <xf numFmtId="49" fontId="31" fillId="0" borderId="15" xfId="0" applyNumberFormat="1" applyFont="1" applyBorder="1" applyAlignment="1" applyProtection="1">
      <alignment vertical="top" wrapText="1"/>
      <protection locked="0"/>
    </xf>
    <xf numFmtId="49" fontId="39" fillId="0" borderId="15" xfId="0" applyNumberFormat="1" applyFont="1" applyBorder="1" applyAlignment="1" applyProtection="1">
      <alignment vertical="top" wrapText="1"/>
      <protection locked="0"/>
    </xf>
    <xf numFmtId="49" fontId="37" fillId="46" borderId="15" xfId="0" applyNumberFormat="1" applyFont="1" applyFill="1" applyBorder="1" applyAlignment="1" applyProtection="1">
      <alignment vertical="top" wrapText="1"/>
      <protection locked="0"/>
    </xf>
    <xf numFmtId="0" fontId="31" fillId="0" borderId="15" xfId="0" applyNumberFormat="1" applyFont="1" applyBorder="1" applyAlignment="1" applyProtection="1">
      <alignment vertical="top" wrapText="1"/>
      <protection locked="0"/>
    </xf>
    <xf numFmtId="192" fontId="39" fillId="0" borderId="15" xfId="93" applyNumberFormat="1" applyFont="1" applyBorder="1" applyAlignment="1">
      <alignment vertical="top" wrapText="1"/>
      <protection/>
    </xf>
    <xf numFmtId="192" fontId="40" fillId="46" borderId="15" xfId="93" applyNumberFormat="1" applyFont="1" applyFill="1" applyBorder="1">
      <alignment vertical="top"/>
      <protection/>
    </xf>
    <xf numFmtId="192" fontId="41" fillId="0" borderId="15" xfId="93" applyNumberFormat="1" applyFont="1" applyBorder="1">
      <alignment vertical="top"/>
      <protection/>
    </xf>
    <xf numFmtId="3" fontId="31" fillId="0" borderId="15" xfId="0" applyNumberFormat="1" applyFont="1" applyFill="1" applyBorder="1" applyAlignment="1">
      <alignment horizontal="left" vertical="center" wrapText="1"/>
    </xf>
    <xf numFmtId="49" fontId="31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Border="1" applyAlignment="1" applyProtection="1">
      <alignment horizontal="center" vertical="top" wrapText="1"/>
      <protection locked="0"/>
    </xf>
    <xf numFmtId="192" fontId="40" fillId="0" borderId="15" xfId="93" applyNumberFormat="1" applyFont="1" applyBorder="1" applyAlignment="1">
      <alignment horizontal="center" vertical="top" wrapText="1"/>
      <protection/>
    </xf>
    <xf numFmtId="49" fontId="20" fillId="0" borderId="15" xfId="0" applyNumberFormat="1" applyFont="1" applyFill="1" applyBorder="1" applyAlignment="1">
      <alignment horizontal="center" vertical="top" wrapText="1"/>
    </xf>
    <xf numFmtId="49" fontId="39" fillId="0" borderId="15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horizontal="justify" vertical="center" wrapText="1"/>
    </xf>
    <xf numFmtId="192" fontId="0" fillId="0" borderId="0" xfId="0" applyNumberFormat="1" applyFont="1" applyFill="1" applyAlignment="1">
      <alignment/>
    </xf>
    <xf numFmtId="0" fontId="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92" fontId="40" fillId="46" borderId="15" xfId="93" applyNumberFormat="1" applyFont="1" applyFill="1" applyBorder="1" applyAlignment="1">
      <alignment horizontal="center" vertical="center"/>
      <protection/>
    </xf>
    <xf numFmtId="49" fontId="31" fillId="0" borderId="15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" fontId="40" fillId="46" borderId="15" xfId="93" applyNumberFormat="1" applyFont="1" applyFill="1" applyBorder="1">
      <alignment vertical="top"/>
      <protection/>
    </xf>
    <xf numFmtId="4" fontId="32" fillId="0" borderId="15" xfId="93" applyNumberFormat="1" applyFont="1" applyBorder="1">
      <alignment vertical="top"/>
      <protection/>
    </xf>
    <xf numFmtId="4" fontId="40" fillId="0" borderId="15" xfId="93" applyNumberFormat="1" applyFont="1" applyBorder="1">
      <alignment vertical="top"/>
      <protection/>
    </xf>
    <xf numFmtId="4" fontId="41" fillId="0" borderId="15" xfId="93" applyNumberFormat="1" applyFont="1" applyBorder="1">
      <alignment vertical="top"/>
      <protection/>
    </xf>
    <xf numFmtId="4" fontId="19" fillId="0" borderId="15" xfId="93" applyNumberFormat="1" applyFont="1" applyBorder="1">
      <alignment vertical="top"/>
      <protection/>
    </xf>
    <xf numFmtId="4" fontId="42" fillId="0" borderId="15" xfId="0" applyNumberFormat="1" applyFont="1" applyBorder="1" applyAlignment="1">
      <alignment vertical="justify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zoomScalePageLayoutView="0" workbookViewId="0" topLeftCell="B1">
      <selection activeCell="F2" sqref="F2:H2"/>
    </sheetView>
  </sheetViews>
  <sheetFormatPr defaultColWidth="9.16015625" defaultRowHeight="12.75"/>
  <cols>
    <col min="1" max="1" width="3.83203125" style="8" hidden="1" customWidth="1"/>
    <col min="2" max="2" width="15.5" style="17" customWidth="1"/>
    <col min="3" max="3" width="17.83203125" style="17" customWidth="1"/>
    <col min="4" max="4" width="52.5" style="8" customWidth="1"/>
    <col min="5" max="5" width="72.33203125" style="8" customWidth="1"/>
    <col min="6" max="8" width="21.16015625" style="8" customWidth="1"/>
    <col min="9" max="9" width="4.33203125" style="7" customWidth="1"/>
    <col min="10" max="10" width="11.66015625" style="7" bestFit="1" customWidth="1"/>
    <col min="11" max="16384" width="9.16015625" style="7" customWidth="1"/>
  </cols>
  <sheetData>
    <row r="1" spans="1:8" s="11" customFormat="1" ht="13.5" customHeight="1">
      <c r="A1" s="10"/>
      <c r="B1" s="5"/>
      <c r="C1" s="5"/>
      <c r="D1" s="5"/>
      <c r="E1" s="5"/>
      <c r="F1" s="5"/>
      <c r="G1" s="5"/>
      <c r="H1" s="5"/>
    </row>
    <row r="2" spans="6:8" ht="63" customHeight="1">
      <c r="F2" s="2" t="s">
        <v>140</v>
      </c>
      <c r="G2" s="2"/>
      <c r="H2" s="2"/>
    </row>
    <row r="3" spans="1:8" ht="45.75" customHeight="1">
      <c r="A3" s="6"/>
      <c r="B3" s="4" t="s">
        <v>92</v>
      </c>
      <c r="C3" s="4"/>
      <c r="D3" s="4"/>
      <c r="E3" s="4"/>
      <c r="F3" s="4"/>
      <c r="G3" s="4"/>
      <c r="H3" s="4"/>
    </row>
    <row r="4" spans="2:8" ht="18.75">
      <c r="B4" s="18"/>
      <c r="C4" s="18"/>
      <c r="D4" s="9"/>
      <c r="E4" s="22"/>
      <c r="F4" s="22"/>
      <c r="G4" s="23"/>
      <c r="H4" s="12" t="s">
        <v>31</v>
      </c>
    </row>
    <row r="5" spans="1:8" ht="107.25" customHeight="1">
      <c r="A5" s="21"/>
      <c r="B5" s="57" t="s">
        <v>6</v>
      </c>
      <c r="C5" s="57" t="s">
        <v>2</v>
      </c>
      <c r="D5" s="57" t="s">
        <v>7</v>
      </c>
      <c r="E5" s="13" t="s">
        <v>4</v>
      </c>
      <c r="F5" s="24" t="s">
        <v>0</v>
      </c>
      <c r="G5" s="13" t="s">
        <v>1</v>
      </c>
      <c r="H5" s="13" t="s">
        <v>5</v>
      </c>
    </row>
    <row r="6" spans="1:8" s="33" customFormat="1" ht="21.75" customHeight="1">
      <c r="A6" s="32"/>
      <c r="B6" s="30" t="s">
        <v>8</v>
      </c>
      <c r="C6" s="30"/>
      <c r="D6" s="31" t="s">
        <v>85</v>
      </c>
      <c r="E6" s="54" t="s">
        <v>80</v>
      </c>
      <c r="F6" s="58">
        <f>F9+F7+F8</f>
        <v>124600</v>
      </c>
      <c r="G6" s="42">
        <f>G9+G7+G8</f>
        <v>0</v>
      </c>
      <c r="H6" s="58">
        <f>H9+H7+H8</f>
        <v>124600</v>
      </c>
    </row>
    <row r="7" spans="2:8" ht="35.25" customHeight="1">
      <c r="B7" s="26" t="s">
        <v>106</v>
      </c>
      <c r="C7" s="55" t="s">
        <v>111</v>
      </c>
      <c r="D7" s="35" t="s">
        <v>107</v>
      </c>
      <c r="E7" s="41" t="s">
        <v>110</v>
      </c>
      <c r="F7" s="59">
        <v>50000</v>
      </c>
      <c r="G7" s="14"/>
      <c r="H7" s="59">
        <f aca="true" t="shared" si="0" ref="H7:H17">F7+G7</f>
        <v>50000</v>
      </c>
    </row>
    <row r="8" spans="2:8" ht="35.25" customHeight="1">
      <c r="B8" s="26" t="s">
        <v>108</v>
      </c>
      <c r="C8" s="55" t="s">
        <v>111</v>
      </c>
      <c r="D8" s="35" t="s">
        <v>109</v>
      </c>
      <c r="E8" s="41" t="s">
        <v>110</v>
      </c>
      <c r="F8" s="59">
        <v>40000</v>
      </c>
      <c r="G8" s="14"/>
      <c r="H8" s="59">
        <f t="shared" si="0"/>
        <v>40000</v>
      </c>
    </row>
    <row r="9" spans="2:8" ht="35.25" customHeight="1">
      <c r="B9" s="26" t="s">
        <v>9</v>
      </c>
      <c r="C9" s="55" t="s">
        <v>56</v>
      </c>
      <c r="D9" s="35" t="s">
        <v>10</v>
      </c>
      <c r="E9" s="41" t="s">
        <v>98</v>
      </c>
      <c r="F9" s="59">
        <v>34600</v>
      </c>
      <c r="G9" s="14"/>
      <c r="H9" s="59">
        <f t="shared" si="0"/>
        <v>34600</v>
      </c>
    </row>
    <row r="10" spans="1:8" s="33" customFormat="1" ht="31.5" customHeight="1">
      <c r="A10" s="32"/>
      <c r="B10" s="27" t="s">
        <v>15</v>
      </c>
      <c r="C10" s="30"/>
      <c r="D10" s="28" t="s">
        <v>86</v>
      </c>
      <c r="E10" s="54" t="s">
        <v>80</v>
      </c>
      <c r="F10" s="58">
        <f>F11+F12+F13</f>
        <v>816222.87</v>
      </c>
      <c r="G10" s="58">
        <f>G11</f>
        <v>0</v>
      </c>
      <c r="H10" s="58">
        <f>F10+G10</f>
        <v>816222.87</v>
      </c>
    </row>
    <row r="11" spans="2:8" ht="62.25" customHeight="1">
      <c r="B11" s="29" t="s">
        <v>11</v>
      </c>
      <c r="C11" s="55" t="s">
        <v>55</v>
      </c>
      <c r="D11" s="34" t="s">
        <v>13</v>
      </c>
      <c r="E11" s="41" t="s">
        <v>14</v>
      </c>
      <c r="F11" s="59">
        <v>16222.87</v>
      </c>
      <c r="G11" s="14"/>
      <c r="H11" s="59">
        <f t="shared" si="0"/>
        <v>16222.87</v>
      </c>
    </row>
    <row r="12" spans="2:8" ht="32.25" customHeight="1">
      <c r="B12" s="26" t="s">
        <v>9</v>
      </c>
      <c r="C12" s="55" t="s">
        <v>56</v>
      </c>
      <c r="D12" s="35" t="s">
        <v>10</v>
      </c>
      <c r="E12" s="41" t="s">
        <v>134</v>
      </c>
      <c r="F12" s="59">
        <v>500000</v>
      </c>
      <c r="G12" s="14"/>
      <c r="H12" s="59">
        <f t="shared" si="0"/>
        <v>500000</v>
      </c>
    </row>
    <row r="13" spans="2:8" ht="22.5" customHeight="1">
      <c r="B13" s="26" t="s">
        <v>9</v>
      </c>
      <c r="C13" s="55" t="s">
        <v>56</v>
      </c>
      <c r="D13" s="35" t="s">
        <v>10</v>
      </c>
      <c r="E13" s="41" t="s">
        <v>135</v>
      </c>
      <c r="F13" s="59">
        <v>300000</v>
      </c>
      <c r="G13" s="14"/>
      <c r="H13" s="59">
        <f t="shared" si="0"/>
        <v>300000</v>
      </c>
    </row>
    <row r="14" spans="1:8" s="33" customFormat="1" ht="48" customHeight="1">
      <c r="A14" s="32"/>
      <c r="B14" s="27" t="s">
        <v>99</v>
      </c>
      <c r="C14" s="30"/>
      <c r="D14" s="28" t="s">
        <v>100</v>
      </c>
      <c r="E14" s="54" t="s">
        <v>80</v>
      </c>
      <c r="F14" s="58">
        <f>F17+F15+F16</f>
        <v>377000</v>
      </c>
      <c r="G14" s="58">
        <f>G17+G15+G16</f>
        <v>0</v>
      </c>
      <c r="H14" s="58">
        <f>H17+H15+H16</f>
        <v>377000</v>
      </c>
    </row>
    <row r="15" spans="2:8" ht="49.5" customHeight="1">
      <c r="B15" s="26" t="s">
        <v>106</v>
      </c>
      <c r="C15" s="55" t="s">
        <v>111</v>
      </c>
      <c r="D15" s="35" t="s">
        <v>107</v>
      </c>
      <c r="E15" s="41" t="s">
        <v>110</v>
      </c>
      <c r="F15" s="59">
        <v>60000</v>
      </c>
      <c r="G15" s="14"/>
      <c r="H15" s="59">
        <f t="shared" si="0"/>
        <v>60000</v>
      </c>
    </row>
    <row r="16" spans="2:8" ht="49.5" customHeight="1">
      <c r="B16" s="26" t="s">
        <v>108</v>
      </c>
      <c r="C16" s="55" t="s">
        <v>111</v>
      </c>
      <c r="D16" s="35" t="s">
        <v>109</v>
      </c>
      <c r="E16" s="41" t="s">
        <v>110</v>
      </c>
      <c r="F16" s="59">
        <v>30000</v>
      </c>
      <c r="G16" s="14"/>
      <c r="H16" s="59">
        <f t="shared" si="0"/>
        <v>30000</v>
      </c>
    </row>
    <row r="17" spans="2:8" ht="49.5" customHeight="1">
      <c r="B17" s="26" t="s">
        <v>9</v>
      </c>
      <c r="C17" s="55" t="s">
        <v>56</v>
      </c>
      <c r="D17" s="35" t="s">
        <v>12</v>
      </c>
      <c r="E17" s="41" t="s">
        <v>101</v>
      </c>
      <c r="F17" s="59">
        <v>287000</v>
      </c>
      <c r="G17" s="14"/>
      <c r="H17" s="59">
        <f t="shared" si="0"/>
        <v>287000</v>
      </c>
    </row>
    <row r="18" spans="2:8" ht="32.25" customHeight="1">
      <c r="B18" s="27" t="s">
        <v>126</v>
      </c>
      <c r="C18" s="30"/>
      <c r="D18" s="28" t="s">
        <v>127</v>
      </c>
      <c r="E18" s="54" t="s">
        <v>80</v>
      </c>
      <c r="F18" s="58">
        <f>F21+F19+F20</f>
        <v>31211.28</v>
      </c>
      <c r="G18" s="58">
        <f>G21+G19+G20</f>
        <v>0</v>
      </c>
      <c r="H18" s="58">
        <f>H21+H19+H20</f>
        <v>31211.28</v>
      </c>
    </row>
    <row r="19" spans="2:8" ht="31.5" customHeight="1">
      <c r="B19" s="26" t="s">
        <v>129</v>
      </c>
      <c r="C19" s="55" t="s">
        <v>133</v>
      </c>
      <c r="D19" s="35" t="s">
        <v>128</v>
      </c>
      <c r="E19" s="41" t="s">
        <v>130</v>
      </c>
      <c r="F19" s="59">
        <v>13545</v>
      </c>
      <c r="G19" s="14"/>
      <c r="H19" s="59">
        <f>F19+G19</f>
        <v>13545</v>
      </c>
    </row>
    <row r="20" spans="2:8" ht="32.25" customHeight="1">
      <c r="B20" s="26" t="s">
        <v>129</v>
      </c>
      <c r="C20" s="55" t="s">
        <v>133</v>
      </c>
      <c r="D20" s="35" t="s">
        <v>128</v>
      </c>
      <c r="E20" s="41" t="s">
        <v>131</v>
      </c>
      <c r="F20" s="59">
        <v>866.28</v>
      </c>
      <c r="G20" s="14"/>
      <c r="H20" s="59">
        <f>F20+G20</f>
        <v>866.28</v>
      </c>
    </row>
    <row r="21" spans="2:8" ht="34.5" customHeight="1">
      <c r="B21" s="26" t="s">
        <v>129</v>
      </c>
      <c r="C21" s="55" t="s">
        <v>133</v>
      </c>
      <c r="D21" s="35" t="s">
        <v>128</v>
      </c>
      <c r="E21" s="41" t="s">
        <v>132</v>
      </c>
      <c r="F21" s="59">
        <v>16800</v>
      </c>
      <c r="G21" s="14"/>
      <c r="H21" s="59">
        <f>F21+G21</f>
        <v>16800</v>
      </c>
    </row>
    <row r="22" spans="1:8" s="33" customFormat="1" ht="33" customHeight="1">
      <c r="A22" s="32"/>
      <c r="B22" s="27" t="s">
        <v>33</v>
      </c>
      <c r="C22" s="30"/>
      <c r="D22" s="39" t="s">
        <v>32</v>
      </c>
      <c r="E22" s="54" t="s">
        <v>80</v>
      </c>
      <c r="F22" s="58">
        <f>F23+F26+F34</f>
        <v>542336.01</v>
      </c>
      <c r="G22" s="58">
        <f>G23+G26+G34</f>
        <v>592685.63</v>
      </c>
      <c r="H22" s="58">
        <f>H23+H26+H34</f>
        <v>1135021.64</v>
      </c>
    </row>
    <row r="23" spans="2:8" ht="31.5" customHeight="1">
      <c r="B23" s="26"/>
      <c r="C23" s="19"/>
      <c r="D23" s="37"/>
      <c r="E23" s="46" t="s">
        <v>38</v>
      </c>
      <c r="F23" s="59">
        <f>F24+F25</f>
        <v>46428.350000000006</v>
      </c>
      <c r="G23" s="14">
        <f>G24+G25</f>
        <v>0</v>
      </c>
      <c r="H23" s="59">
        <f aca="true" t="shared" si="1" ref="H23:H34">F23+G23</f>
        <v>46428.350000000006</v>
      </c>
    </row>
    <row r="24" spans="2:8" ht="31.5" customHeight="1">
      <c r="B24" s="26" t="s">
        <v>34</v>
      </c>
      <c r="C24" s="55" t="s">
        <v>54</v>
      </c>
      <c r="D24" s="37" t="s">
        <v>36</v>
      </c>
      <c r="E24" s="40" t="s">
        <v>23</v>
      </c>
      <c r="F24" s="59">
        <v>25358.74</v>
      </c>
      <c r="G24" s="14"/>
      <c r="H24" s="59">
        <f t="shared" si="1"/>
        <v>25358.74</v>
      </c>
    </row>
    <row r="25" spans="2:8" ht="22.5" customHeight="1">
      <c r="B25" s="26" t="s">
        <v>35</v>
      </c>
      <c r="C25" s="55" t="s">
        <v>54</v>
      </c>
      <c r="D25" s="37" t="s">
        <v>37</v>
      </c>
      <c r="E25" s="40" t="s">
        <v>23</v>
      </c>
      <c r="F25" s="59">
        <v>21069.61</v>
      </c>
      <c r="G25" s="14"/>
      <c r="H25" s="59">
        <f t="shared" si="1"/>
        <v>21069.61</v>
      </c>
    </row>
    <row r="26" spans="2:8" ht="35.25" customHeight="1">
      <c r="B26" s="26"/>
      <c r="C26" s="56"/>
      <c r="D26" s="37"/>
      <c r="E26" s="46" t="s">
        <v>39</v>
      </c>
      <c r="F26" s="60">
        <f>SUM(F27:F33)</f>
        <v>495907.66</v>
      </c>
      <c r="G26" s="60">
        <f>SUM(G27:G33)</f>
        <v>453898.69</v>
      </c>
      <c r="H26" s="60">
        <f>SUM(H27:H33)</f>
        <v>949806.3499999999</v>
      </c>
    </row>
    <row r="27" spans="2:8" ht="31.5" customHeight="1">
      <c r="B27" s="26" t="s">
        <v>40</v>
      </c>
      <c r="C27" s="55" t="s">
        <v>53</v>
      </c>
      <c r="D27" s="37" t="s">
        <v>46</v>
      </c>
      <c r="E27" s="40" t="s">
        <v>52</v>
      </c>
      <c r="F27" s="59">
        <v>41640.11</v>
      </c>
      <c r="G27" s="59"/>
      <c r="H27" s="59">
        <f t="shared" si="1"/>
        <v>41640.11</v>
      </c>
    </row>
    <row r="28" spans="2:8" ht="31.5" customHeight="1">
      <c r="B28" s="26" t="s">
        <v>41</v>
      </c>
      <c r="C28" s="55" t="s">
        <v>53</v>
      </c>
      <c r="D28" s="37" t="s">
        <v>47</v>
      </c>
      <c r="E28" s="40" t="s">
        <v>52</v>
      </c>
      <c r="F28" s="59">
        <f>96657.61</f>
        <v>96657.61</v>
      </c>
      <c r="G28" s="59">
        <v>156898.69</v>
      </c>
      <c r="H28" s="59">
        <f t="shared" si="1"/>
        <v>253556.3</v>
      </c>
    </row>
    <row r="29" spans="2:8" ht="46.5" customHeight="1">
      <c r="B29" s="26" t="s">
        <v>42</v>
      </c>
      <c r="C29" s="55" t="s">
        <v>53</v>
      </c>
      <c r="D29" s="37" t="s">
        <v>48</v>
      </c>
      <c r="E29" s="40" t="s">
        <v>52</v>
      </c>
      <c r="F29" s="59">
        <f>103205.42</f>
        <v>103205.42</v>
      </c>
      <c r="G29" s="59"/>
      <c r="H29" s="59">
        <f t="shared" si="1"/>
        <v>103205.42</v>
      </c>
    </row>
    <row r="30" spans="2:8" ht="33" customHeight="1">
      <c r="B30" s="26" t="s">
        <v>43</v>
      </c>
      <c r="C30" s="55" t="s">
        <v>53</v>
      </c>
      <c r="D30" s="37" t="s">
        <v>49</v>
      </c>
      <c r="E30" s="40" t="s">
        <v>52</v>
      </c>
      <c r="F30" s="59">
        <v>11378.05</v>
      </c>
      <c r="G30" s="59"/>
      <c r="H30" s="59">
        <f t="shared" si="1"/>
        <v>11378.05</v>
      </c>
    </row>
    <row r="31" spans="2:8" ht="47.25" customHeight="1">
      <c r="B31" s="26" t="s">
        <v>44</v>
      </c>
      <c r="C31" s="55" t="s">
        <v>53</v>
      </c>
      <c r="D31" s="37" t="s">
        <v>50</v>
      </c>
      <c r="E31" s="40" t="s">
        <v>52</v>
      </c>
      <c r="F31" s="59">
        <f>199289.03</f>
        <v>199289.03</v>
      </c>
      <c r="G31" s="59"/>
      <c r="H31" s="59">
        <f t="shared" si="1"/>
        <v>199289.03</v>
      </c>
    </row>
    <row r="32" spans="2:8" ht="31.5" customHeight="1">
      <c r="B32" s="26" t="s">
        <v>45</v>
      </c>
      <c r="C32" s="55" t="s">
        <v>53</v>
      </c>
      <c r="D32" s="37" t="s">
        <v>51</v>
      </c>
      <c r="E32" s="40" t="s">
        <v>52</v>
      </c>
      <c r="F32" s="59">
        <f>43737.44</f>
        <v>43737.44</v>
      </c>
      <c r="G32" s="59"/>
      <c r="H32" s="59">
        <f t="shared" si="1"/>
        <v>43737.44</v>
      </c>
    </row>
    <row r="33" spans="2:8" ht="49.5" customHeight="1">
      <c r="B33" s="26" t="s">
        <v>96</v>
      </c>
      <c r="C33" s="55" t="s">
        <v>122</v>
      </c>
      <c r="D33" s="38" t="s">
        <v>139</v>
      </c>
      <c r="E33" s="40" t="s">
        <v>52</v>
      </c>
      <c r="F33" s="59"/>
      <c r="G33" s="59">
        <v>297000</v>
      </c>
      <c r="H33" s="59">
        <f>F33+G33</f>
        <v>297000</v>
      </c>
    </row>
    <row r="34" spans="2:8" ht="48" customHeight="1">
      <c r="B34" s="26" t="s">
        <v>89</v>
      </c>
      <c r="C34" s="55" t="s">
        <v>81</v>
      </c>
      <c r="D34" s="37" t="s">
        <v>88</v>
      </c>
      <c r="E34" s="40" t="s">
        <v>90</v>
      </c>
      <c r="F34" s="59"/>
      <c r="G34" s="59">
        <v>138786.94</v>
      </c>
      <c r="H34" s="59">
        <f t="shared" si="1"/>
        <v>138786.94</v>
      </c>
    </row>
    <row r="35" spans="1:8" s="33" customFormat="1" ht="33" customHeight="1">
      <c r="A35" s="32"/>
      <c r="B35" s="27" t="s">
        <v>21</v>
      </c>
      <c r="C35" s="30"/>
      <c r="D35" s="36" t="s">
        <v>20</v>
      </c>
      <c r="E35" s="54" t="s">
        <v>80</v>
      </c>
      <c r="F35" s="58">
        <f>F36+F39+F40</f>
        <v>166623.65999999997</v>
      </c>
      <c r="G35" s="58">
        <f>G36+G39+G40</f>
        <v>0</v>
      </c>
      <c r="H35" s="58">
        <f>H36+H39+H40</f>
        <v>166623.65999999997</v>
      </c>
    </row>
    <row r="36" spans="2:8" ht="49.5" customHeight="1">
      <c r="B36" s="29"/>
      <c r="C36" s="55"/>
      <c r="D36" s="34"/>
      <c r="E36" s="47" t="s">
        <v>138</v>
      </c>
      <c r="F36" s="62">
        <f>F37+F38</f>
        <v>158769.3</v>
      </c>
      <c r="G36" s="62">
        <f>G37+G38</f>
        <v>0</v>
      </c>
      <c r="H36" s="62">
        <f>H37+H38</f>
        <v>158769.3</v>
      </c>
    </row>
    <row r="37" spans="2:8" ht="33" customHeight="1">
      <c r="B37" s="29" t="s">
        <v>136</v>
      </c>
      <c r="C37" s="55" t="s">
        <v>55</v>
      </c>
      <c r="D37" s="34" t="s">
        <v>137</v>
      </c>
      <c r="E37" s="41" t="s">
        <v>22</v>
      </c>
      <c r="F37" s="62">
        <v>156940</v>
      </c>
      <c r="G37" s="14"/>
      <c r="H37" s="59">
        <f>F37+G37</f>
        <v>156940</v>
      </c>
    </row>
    <row r="38" spans="2:8" ht="33" customHeight="1">
      <c r="B38" s="29" t="s">
        <v>25</v>
      </c>
      <c r="C38" s="55" t="s">
        <v>55</v>
      </c>
      <c r="D38" s="34" t="s">
        <v>91</v>
      </c>
      <c r="E38" s="41" t="s">
        <v>22</v>
      </c>
      <c r="F38" s="62">
        <v>1829.3</v>
      </c>
      <c r="G38" s="14"/>
      <c r="H38" s="59">
        <f>F38+G38</f>
        <v>1829.3</v>
      </c>
    </row>
    <row r="39" spans="2:8" ht="32.25" customHeight="1">
      <c r="B39" s="29" t="s">
        <v>26</v>
      </c>
      <c r="C39" s="55" t="s">
        <v>54</v>
      </c>
      <c r="D39" s="34" t="s">
        <v>27</v>
      </c>
      <c r="E39" s="41" t="s">
        <v>23</v>
      </c>
      <c r="F39" s="59">
        <v>3921.31</v>
      </c>
      <c r="G39" s="59"/>
      <c r="H39" s="59">
        <f>F39+G39</f>
        <v>3921.31</v>
      </c>
    </row>
    <row r="40" spans="2:8" ht="32.25" customHeight="1">
      <c r="B40" s="29"/>
      <c r="C40" s="55"/>
      <c r="D40" s="34"/>
      <c r="E40" s="47" t="s">
        <v>57</v>
      </c>
      <c r="F40" s="61">
        <f>F41+F42</f>
        <v>3933.0499999999997</v>
      </c>
      <c r="G40" s="61"/>
      <c r="H40" s="61">
        <f>H41+H42</f>
        <v>3933.0499999999997</v>
      </c>
    </row>
    <row r="41" spans="2:8" ht="33" customHeight="1">
      <c r="B41" s="29" t="s">
        <v>26</v>
      </c>
      <c r="C41" s="55" t="s">
        <v>54</v>
      </c>
      <c r="D41" s="34" t="s">
        <v>27</v>
      </c>
      <c r="E41" s="41" t="s">
        <v>24</v>
      </c>
      <c r="F41" s="59">
        <v>3561.7</v>
      </c>
      <c r="G41" s="59"/>
      <c r="H41" s="59">
        <f>F41+G41</f>
        <v>3561.7</v>
      </c>
    </row>
    <row r="42" spans="2:8" ht="33" customHeight="1">
      <c r="B42" s="26" t="s">
        <v>35</v>
      </c>
      <c r="C42" s="55" t="s">
        <v>54</v>
      </c>
      <c r="D42" s="37" t="s">
        <v>37</v>
      </c>
      <c r="E42" s="41" t="s">
        <v>24</v>
      </c>
      <c r="F42" s="59">
        <v>371.35</v>
      </c>
      <c r="G42" s="59"/>
      <c r="H42" s="59">
        <f>F42+G42</f>
        <v>371.35</v>
      </c>
    </row>
    <row r="43" spans="2:8" ht="33" customHeight="1">
      <c r="B43" s="27" t="s">
        <v>118</v>
      </c>
      <c r="C43" s="30"/>
      <c r="D43" s="36" t="s">
        <v>119</v>
      </c>
      <c r="E43" s="54" t="s">
        <v>80</v>
      </c>
      <c r="F43" s="58">
        <f>F44</f>
        <v>50000</v>
      </c>
      <c r="G43" s="58">
        <f>G44</f>
        <v>0</v>
      </c>
      <c r="H43" s="58">
        <f>H44</f>
        <v>50000</v>
      </c>
    </row>
    <row r="44" spans="2:8" ht="33" customHeight="1">
      <c r="B44" s="26" t="s">
        <v>9</v>
      </c>
      <c r="C44" s="55" t="s">
        <v>56</v>
      </c>
      <c r="D44" s="35" t="s">
        <v>10</v>
      </c>
      <c r="E44" s="41" t="s">
        <v>120</v>
      </c>
      <c r="F44" s="59">
        <v>50000</v>
      </c>
      <c r="G44" s="59"/>
      <c r="H44" s="59">
        <f>F44+G44</f>
        <v>50000</v>
      </c>
    </row>
    <row r="45" spans="2:8" ht="53.25" customHeight="1">
      <c r="B45" s="27" t="s">
        <v>124</v>
      </c>
      <c r="C45" s="30"/>
      <c r="D45" s="36" t="s">
        <v>123</v>
      </c>
      <c r="E45" s="54" t="s">
        <v>80</v>
      </c>
      <c r="F45" s="42">
        <f>F46</f>
        <v>0</v>
      </c>
      <c r="G45" s="58">
        <f>G46</f>
        <v>15000000</v>
      </c>
      <c r="H45" s="58">
        <f>H46</f>
        <v>15000000</v>
      </c>
    </row>
    <row r="46" spans="2:8" ht="27" customHeight="1">
      <c r="B46" s="26" t="s">
        <v>96</v>
      </c>
      <c r="C46" s="55" t="s">
        <v>122</v>
      </c>
      <c r="D46" s="38" t="s">
        <v>97</v>
      </c>
      <c r="E46" s="41" t="s">
        <v>125</v>
      </c>
      <c r="F46" s="59"/>
      <c r="G46" s="59">
        <v>15000000</v>
      </c>
      <c r="H46" s="59">
        <f>F46+G46</f>
        <v>15000000</v>
      </c>
    </row>
    <row r="47" spans="1:8" s="33" customFormat="1" ht="30.75" customHeight="1">
      <c r="A47" s="32"/>
      <c r="B47" s="27" t="s">
        <v>68</v>
      </c>
      <c r="C47" s="30"/>
      <c r="D47" s="36" t="s">
        <v>69</v>
      </c>
      <c r="E47" s="54" t="s">
        <v>80</v>
      </c>
      <c r="F47" s="42">
        <f>F48+F49</f>
        <v>0</v>
      </c>
      <c r="G47" s="58">
        <f>G48+G49</f>
        <v>4030841.13</v>
      </c>
      <c r="H47" s="58">
        <f>H48+H49</f>
        <v>4030841.13</v>
      </c>
    </row>
    <row r="48" spans="2:8" ht="33.75" customHeight="1">
      <c r="B48" s="26" t="s">
        <v>72</v>
      </c>
      <c r="C48" s="55" t="s">
        <v>74</v>
      </c>
      <c r="D48" s="49" t="s">
        <v>70</v>
      </c>
      <c r="E48" s="45" t="s">
        <v>66</v>
      </c>
      <c r="F48" s="14"/>
      <c r="G48" s="59">
        <f>2449906.63-61638</f>
        <v>2388268.63</v>
      </c>
      <c r="H48" s="59">
        <f>F48+G48</f>
        <v>2388268.63</v>
      </c>
    </row>
    <row r="49" spans="2:8" ht="31.5" customHeight="1">
      <c r="B49" s="26" t="s">
        <v>73</v>
      </c>
      <c r="C49" s="55" t="s">
        <v>83</v>
      </c>
      <c r="D49" s="49" t="s">
        <v>71</v>
      </c>
      <c r="E49" s="45" t="s">
        <v>66</v>
      </c>
      <c r="F49" s="14"/>
      <c r="G49" s="14">
        <f>1700000-57427.5</f>
        <v>1642572.5</v>
      </c>
      <c r="H49" s="59">
        <f>F49+G49</f>
        <v>1642572.5</v>
      </c>
    </row>
    <row r="50" spans="1:8" s="33" customFormat="1" ht="30.75" customHeight="1">
      <c r="A50" s="32"/>
      <c r="B50" s="27" t="s">
        <v>16</v>
      </c>
      <c r="C50" s="30"/>
      <c r="D50" s="39" t="s">
        <v>28</v>
      </c>
      <c r="E50" s="54" t="s">
        <v>80</v>
      </c>
      <c r="F50" s="42">
        <f>F51+F52+F53</f>
        <v>0</v>
      </c>
      <c r="G50" s="58">
        <f>G51+G52+G53</f>
        <v>314000</v>
      </c>
      <c r="H50" s="58">
        <f>H51+H52+H53</f>
        <v>314000</v>
      </c>
    </row>
    <row r="51" spans="2:8" ht="33.75" customHeight="1">
      <c r="B51" s="26">
        <v>250903</v>
      </c>
      <c r="C51" s="55" t="s">
        <v>82</v>
      </c>
      <c r="D51" s="37" t="s">
        <v>17</v>
      </c>
      <c r="E51" s="44" t="s">
        <v>29</v>
      </c>
      <c r="F51" s="14"/>
      <c r="G51" s="59">
        <v>160000</v>
      </c>
      <c r="H51" s="59">
        <f>F51+G51</f>
        <v>160000</v>
      </c>
    </row>
    <row r="52" spans="2:8" ht="33" customHeight="1">
      <c r="B52" s="26">
        <v>250911</v>
      </c>
      <c r="C52" s="55" t="s">
        <v>81</v>
      </c>
      <c r="D52" s="37" t="s">
        <v>18</v>
      </c>
      <c r="E52" s="45" t="s">
        <v>19</v>
      </c>
      <c r="F52" s="14"/>
      <c r="G52" s="59">
        <v>85000</v>
      </c>
      <c r="H52" s="59">
        <f>F52+G52</f>
        <v>85000</v>
      </c>
    </row>
    <row r="53" spans="2:8" ht="50.25" customHeight="1">
      <c r="B53" s="26">
        <v>250911</v>
      </c>
      <c r="C53" s="55" t="s">
        <v>81</v>
      </c>
      <c r="D53" s="37" t="s">
        <v>18</v>
      </c>
      <c r="E53" s="45" t="s">
        <v>30</v>
      </c>
      <c r="F53" s="14"/>
      <c r="G53" s="59">
        <v>69000</v>
      </c>
      <c r="H53" s="59">
        <f>F53+G53</f>
        <v>69000</v>
      </c>
    </row>
    <row r="54" spans="1:8" s="33" customFormat="1" ht="34.5" customHeight="1">
      <c r="A54" s="32"/>
      <c r="B54" s="27" t="s">
        <v>58</v>
      </c>
      <c r="C54" s="30"/>
      <c r="D54" s="39" t="s">
        <v>59</v>
      </c>
      <c r="E54" s="54" t="s">
        <v>80</v>
      </c>
      <c r="F54" s="42">
        <f>F55+F59</f>
        <v>0</v>
      </c>
      <c r="G54" s="58">
        <f>G55+G59</f>
        <v>715000</v>
      </c>
      <c r="H54" s="58">
        <f>H55+H59</f>
        <v>715000</v>
      </c>
    </row>
    <row r="55" spans="2:8" ht="31.5" customHeight="1">
      <c r="B55" s="26"/>
      <c r="C55" s="55"/>
      <c r="D55" s="37"/>
      <c r="E55" s="48" t="s">
        <v>66</v>
      </c>
      <c r="F55" s="43">
        <f>F56+F57+F58</f>
        <v>0</v>
      </c>
      <c r="G55" s="61">
        <f>G56+G57+G58</f>
        <v>625000</v>
      </c>
      <c r="H55" s="61">
        <f aca="true" t="shared" si="2" ref="H55:H67">F55+G55</f>
        <v>625000</v>
      </c>
    </row>
    <row r="56" spans="2:8" ht="31.5" customHeight="1">
      <c r="B56" s="26" t="s">
        <v>62</v>
      </c>
      <c r="C56" s="55" t="s">
        <v>75</v>
      </c>
      <c r="D56" s="37" t="s">
        <v>60</v>
      </c>
      <c r="E56" s="45" t="s">
        <v>66</v>
      </c>
      <c r="F56" s="14"/>
      <c r="G56" s="59">
        <v>500000</v>
      </c>
      <c r="H56" s="59">
        <f t="shared" si="2"/>
        <v>500000</v>
      </c>
    </row>
    <row r="57" spans="2:8" ht="35.25" customHeight="1">
      <c r="B57" s="26" t="s">
        <v>63</v>
      </c>
      <c r="C57" s="55" t="s">
        <v>77</v>
      </c>
      <c r="D57" s="37" t="s">
        <v>61</v>
      </c>
      <c r="E57" s="45" t="s">
        <v>66</v>
      </c>
      <c r="F57" s="14"/>
      <c r="G57" s="59">
        <f>55000-20000</f>
        <v>35000</v>
      </c>
      <c r="H57" s="59">
        <f t="shared" si="2"/>
        <v>35000</v>
      </c>
    </row>
    <row r="58" spans="2:8" ht="33" customHeight="1">
      <c r="B58" s="26" t="s">
        <v>64</v>
      </c>
      <c r="C58" s="55" t="s">
        <v>76</v>
      </c>
      <c r="D58" s="37" t="s">
        <v>65</v>
      </c>
      <c r="E58" s="45" t="s">
        <v>66</v>
      </c>
      <c r="F58" s="14"/>
      <c r="G58" s="59">
        <v>90000</v>
      </c>
      <c r="H58" s="59">
        <f t="shared" si="2"/>
        <v>90000</v>
      </c>
    </row>
    <row r="59" spans="2:8" ht="47.25" customHeight="1">
      <c r="B59" s="26" t="s">
        <v>64</v>
      </c>
      <c r="C59" s="55" t="s">
        <v>76</v>
      </c>
      <c r="D59" s="37" t="s">
        <v>65</v>
      </c>
      <c r="E59" s="45" t="s">
        <v>67</v>
      </c>
      <c r="F59" s="14"/>
      <c r="G59" s="59">
        <v>90000</v>
      </c>
      <c r="H59" s="59">
        <f t="shared" si="2"/>
        <v>90000</v>
      </c>
    </row>
    <row r="60" spans="1:8" s="33" customFormat="1" ht="48" customHeight="1">
      <c r="A60" s="32"/>
      <c r="B60" s="27" t="s">
        <v>112</v>
      </c>
      <c r="C60" s="30"/>
      <c r="D60" s="36" t="s">
        <v>113</v>
      </c>
      <c r="E60" s="54" t="s">
        <v>80</v>
      </c>
      <c r="F60" s="58">
        <f>F61+F62</f>
        <v>426550</v>
      </c>
      <c r="G60" s="58">
        <f>G61+G62</f>
        <v>704000</v>
      </c>
      <c r="H60" s="58">
        <f>H61+H62</f>
        <v>1130550</v>
      </c>
    </row>
    <row r="61" spans="2:8" ht="62.25" customHeight="1">
      <c r="B61" s="26" t="s">
        <v>102</v>
      </c>
      <c r="C61" s="55" t="s">
        <v>84</v>
      </c>
      <c r="D61" s="37" t="s">
        <v>87</v>
      </c>
      <c r="E61" s="45" t="s">
        <v>116</v>
      </c>
      <c r="F61" s="59">
        <v>426550</v>
      </c>
      <c r="G61" s="59">
        <v>572000</v>
      </c>
      <c r="H61" s="59">
        <f t="shared" si="2"/>
        <v>998550</v>
      </c>
    </row>
    <row r="62" spans="2:8" ht="63.75" customHeight="1">
      <c r="B62" s="26" t="s">
        <v>114</v>
      </c>
      <c r="C62" s="55" t="s">
        <v>121</v>
      </c>
      <c r="D62" s="37" t="s">
        <v>115</v>
      </c>
      <c r="E62" s="45" t="s">
        <v>117</v>
      </c>
      <c r="F62" s="59"/>
      <c r="G62" s="59">
        <v>132000</v>
      </c>
      <c r="H62" s="59">
        <f t="shared" si="2"/>
        <v>132000</v>
      </c>
    </row>
    <row r="63" spans="1:8" s="33" customFormat="1" ht="36.75" customHeight="1">
      <c r="A63" s="32"/>
      <c r="B63" s="27" t="s">
        <v>94</v>
      </c>
      <c r="C63" s="30"/>
      <c r="D63" s="36" t="s">
        <v>93</v>
      </c>
      <c r="E63" s="54" t="s">
        <v>80</v>
      </c>
      <c r="F63" s="58">
        <f>F67+F64+F65+F66</f>
        <v>925000</v>
      </c>
      <c r="G63" s="58">
        <f>G67+G64+G65+G66</f>
        <v>33500</v>
      </c>
      <c r="H63" s="58">
        <f t="shared" si="2"/>
        <v>958500</v>
      </c>
    </row>
    <row r="64" spans="2:8" ht="33.75" customHeight="1">
      <c r="B64" s="26" t="s">
        <v>102</v>
      </c>
      <c r="C64" s="55" t="s">
        <v>84</v>
      </c>
      <c r="D64" s="37" t="s">
        <v>87</v>
      </c>
      <c r="E64" s="41" t="s">
        <v>103</v>
      </c>
      <c r="F64" s="59">
        <v>25000</v>
      </c>
      <c r="G64" s="59"/>
      <c r="H64" s="59">
        <f t="shared" si="2"/>
        <v>25000</v>
      </c>
    </row>
    <row r="65" spans="2:8" ht="31.5" customHeight="1">
      <c r="B65" s="26" t="s">
        <v>9</v>
      </c>
      <c r="C65" s="55" t="s">
        <v>56</v>
      </c>
      <c r="D65" s="35" t="s">
        <v>12</v>
      </c>
      <c r="E65" s="41" t="s">
        <v>104</v>
      </c>
      <c r="F65" s="59">
        <v>500000</v>
      </c>
      <c r="G65" s="59"/>
      <c r="H65" s="59">
        <f t="shared" si="2"/>
        <v>500000</v>
      </c>
    </row>
    <row r="66" spans="2:8" ht="50.25" customHeight="1">
      <c r="B66" s="26" t="s">
        <v>9</v>
      </c>
      <c r="C66" s="55" t="s">
        <v>56</v>
      </c>
      <c r="D66" s="35" t="s">
        <v>12</v>
      </c>
      <c r="E66" s="41" t="s">
        <v>105</v>
      </c>
      <c r="F66" s="59">
        <v>400000</v>
      </c>
      <c r="G66" s="59"/>
      <c r="H66" s="59">
        <f t="shared" si="2"/>
        <v>400000</v>
      </c>
    </row>
    <row r="67" spans="2:8" ht="64.5" customHeight="1">
      <c r="B67" s="26" t="s">
        <v>96</v>
      </c>
      <c r="C67" s="55" t="s">
        <v>122</v>
      </c>
      <c r="D67" s="38" t="s">
        <v>97</v>
      </c>
      <c r="E67" s="41" t="s">
        <v>95</v>
      </c>
      <c r="F67" s="14"/>
      <c r="G67" s="59">
        <v>33500</v>
      </c>
      <c r="H67" s="59">
        <f t="shared" si="2"/>
        <v>33500</v>
      </c>
    </row>
    <row r="68" spans="2:10" ht="33.75" customHeight="1">
      <c r="B68" s="15"/>
      <c r="C68" s="20"/>
      <c r="D68" s="50" t="s">
        <v>3</v>
      </c>
      <c r="E68" s="16"/>
      <c r="F68" s="63">
        <f>F6+F10+F14+F22+F35+F47+F50+F54+F63+F60+F43+F45+F18</f>
        <v>3459543.82</v>
      </c>
      <c r="G68" s="63">
        <f>G6+G10+G14+G22+G35+G47+G50+G54+G63+G60+G43+G45+G18</f>
        <v>21390026.759999998</v>
      </c>
      <c r="H68" s="63">
        <f>H6+H10+H14+H22+H35+H47+H50+H54+H63+H60+H43+H45+H18</f>
        <v>24849570.580000002</v>
      </c>
      <c r="J68" s="51">
        <f>G68+F68</f>
        <v>24849570.58</v>
      </c>
    </row>
    <row r="70" spans="2:8" ht="23.25" customHeight="1">
      <c r="B70" s="52"/>
      <c r="C70" s="3" t="s">
        <v>78</v>
      </c>
      <c r="D70" s="3"/>
      <c r="E70" s="52"/>
      <c r="F70" s="52"/>
      <c r="G70" s="53" t="s">
        <v>79</v>
      </c>
      <c r="H70" s="52"/>
    </row>
    <row r="71" spans="2:16" ht="20.25" customHeight="1">
      <c r="B71" s="1"/>
      <c r="C71" s="1"/>
      <c r="D71" s="1"/>
      <c r="E71" s="1"/>
      <c r="F71" s="1"/>
      <c r="G71" s="1"/>
      <c r="H71" s="1"/>
      <c r="I71" s="25"/>
      <c r="J71" s="25"/>
      <c r="K71" s="25"/>
      <c r="L71" s="25"/>
      <c r="M71" s="25"/>
      <c r="N71" s="25"/>
      <c r="O71" s="25"/>
      <c r="P71" s="25"/>
    </row>
    <row r="72" spans="2:16" ht="19.5" customHeight="1">
      <c r="B72" s="1"/>
      <c r="C72" s="1"/>
      <c r="D72" s="1"/>
      <c r="E72" s="1"/>
      <c r="F72" s="1"/>
      <c r="G72" s="1"/>
      <c r="H72" s="1"/>
      <c r="I72" s="25"/>
      <c r="J72" s="25"/>
      <c r="K72" s="25"/>
      <c r="L72" s="25"/>
      <c r="M72" s="25"/>
      <c r="N72" s="25"/>
      <c r="O72" s="25"/>
      <c r="P72" s="25"/>
    </row>
  </sheetData>
  <sheetProtection/>
  <mergeCells count="6">
    <mergeCell ref="B71:H71"/>
    <mergeCell ref="B72:H72"/>
    <mergeCell ref="B1:H1"/>
    <mergeCell ref="F2:H2"/>
    <mergeCell ref="B3:H3"/>
    <mergeCell ref="C70:D70"/>
  </mergeCells>
  <printOptions/>
  <pageMargins left="0.5905511811023623" right="0.5118110236220472" top="0.35433070866141736" bottom="0.35433070866141736" header="0.35433070866141736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3" manualBreakCount="3">
    <brk id="37" min="1" max="7" man="1"/>
    <brk id="57" min="1" max="7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2015-03-10T15:41:14Z</cp:lastPrinted>
  <dcterms:created xsi:type="dcterms:W3CDTF">2014-01-17T10:52:16Z</dcterms:created>
  <dcterms:modified xsi:type="dcterms:W3CDTF">2015-03-12T13:46:44Z</dcterms:modified>
  <cp:category/>
  <cp:version/>
  <cp:contentType/>
  <cp:contentStatus/>
</cp:coreProperties>
</file>